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C:\Users\NelsyMorales\Desktop\"/>
    </mc:Choice>
  </mc:AlternateContent>
  <xr:revisionPtr revIDLastSave="0" documentId="13_ncr:1_{19529C72-1BED-43EB-9C97-C359DEE35D35}" xr6:coauthVersionLast="47" xr6:coauthVersionMax="47" xr10:uidLastSave="{00000000-0000-0000-0000-000000000000}"/>
  <bookViews>
    <workbookView xWindow="-120" yWindow="-120" windowWidth="29040" windowHeight="15720" xr2:uid="{8C106654-0A29-4A13-AC4C-B5317446293D}"/>
  </bookViews>
  <sheets>
    <sheet name="Conclusiones (2)" sheetId="2" r:id="rId1"/>
    <sheet name="Hoja1" sheetId="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 (2)'!$A$1:$O$41</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 localSheetId="0">[10]!ContAverage</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 localSheetId="0">[10]!FailureActual</definedName>
    <definedName name="FailureActual">[10]!FailureActual</definedName>
    <definedName name="FailurePlan" localSheetId="0">[10]!FailurePlan</definedName>
    <definedName name="FailurePlan">[10]!FailurePlan</definedName>
    <definedName name="FILEXT">[15]FILIALEXT!$A$1:$L$4091</definedName>
    <definedName name="FILIAL">[15]FILIAL!$A$3:$AE$5414</definedName>
    <definedName name="FleetAdj" localSheetId="0">[10]!FleetAdj</definedName>
    <definedName name="FleetAdj">[10]!FleetAdj</definedName>
    <definedName name="FleetNoAdj" localSheetId="0">[10]!FleetNoAdj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 localSheetId="0">[17]!LLPModel</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 localSheetId="0">[10]!ProductivityWith</definedName>
    <definedName name="ProductivityWith">[10]!ProductivityWith</definedName>
    <definedName name="ProductivityWithout" localSheetId="0">[10]!ProductivityWithout</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3" i="2" l="1"/>
  <c r="O33" i="2" s="1"/>
  <c r="E33" i="2"/>
  <c r="G31" i="2"/>
  <c r="O31" i="2" s="1"/>
  <c r="E31" i="2"/>
  <c r="O29" i="2"/>
  <c r="G29" i="2"/>
  <c r="E29" i="2"/>
  <c r="G27" i="2"/>
  <c r="O27" i="2" s="1"/>
  <c r="E27" i="2"/>
  <c r="G25" i="2"/>
  <c r="M7" i="2" s="1"/>
  <c r="E25" i="2"/>
  <c r="O25" i="2" l="1"/>
</calcChain>
</file>

<file path=xl/sharedStrings.xml><?xml version="1.0" encoding="utf-8"?>
<sst xmlns="http://schemas.openxmlformats.org/spreadsheetml/2006/main" count="37" uniqueCount="35">
  <si>
    <t>Nombre de la Entidad:</t>
  </si>
  <si>
    <t>Instituto del Deporte, la Educación Fisica y la Recreacion del Valle del Cauca</t>
  </si>
  <si>
    <t>Periodo Evaluado:</t>
  </si>
  <si>
    <t>Primer Semestre Del Año 2025</t>
  </si>
  <si>
    <t>Estado del sistema de Control Interno de la entidad</t>
  </si>
  <si>
    <t>Conclusión general sobre la evaluación del Sistema de Control Interno</t>
  </si>
  <si>
    <t>¿Están todos los componentes operando juntos y de manera integrada? (Si / en proceso / No) (Justifique su respuesta):</t>
  </si>
  <si>
    <t>Si</t>
  </si>
  <si>
    <t>En Indervalle, los componentes del MECI están presentes y en funcionamiento. El modelo MIPG se enfoca en el mejoramiento continuo, especialmente en la gestión del autocontrol de manera transversal en todas las dimensiones. Aunque cada componente tiene sus debilidades y fortalezas, es necesaria una orientación estratégica para que la primera y segunda línea de defensa fortalezcan el sistema</t>
  </si>
  <si>
    <t>¿Es efectivo el sistema de control interno para los objetivos evaluados? (Si/No) (Justifique su respuesta):</t>
  </si>
  <si>
    <t>El sistema de control interno implementado a través de sus cinco componentes es adecuado para la institución, siempre y cuando se sigan realizando mejoras en cada herramienta de control. Durante los últimos años, la entidad ha fortalecido el sistema mediante la actualización de sus herramientas, la mitigación de riesgos, la evaluación de auditorías y la atención al ciudadano. Además, se han gestionado eficientemente las peticiones, quejas, reclamos, sugerencias y denuncias. Cada mecanismo ejecutado para mejorar los resultados internos y externos es una constante en la que la entidad sigue trabajando.</t>
  </si>
  <si>
    <t>La entidad cuenta dentro de su Sistema de Control Interno, con una institucionalidad (Líneas de defensa)  que le permita la toma de decisiones frente al control (Si/No) (Justifique su respuesta):</t>
  </si>
  <si>
    <t>La entidad está trabajando en el fortalecimiento de sus líneas de defensa, las cuales incluyen el direccionamiento estratégico a través de la alta gerencia, la Oficina Asesora de Control Interno y la Oficina de Planeación. Estas áreas ejecutan las acciones necesarias para mejorar el Sistema de Control Interno. Es importante destacar que se trabaja constantemente en el perfeccionamiento de las actividades para asegurar la efectividad del control interno.</t>
  </si>
  <si>
    <t>Componente</t>
  </si>
  <si>
    <t>¿El componente está presente y funcionando?</t>
  </si>
  <si>
    <t>Nivel de Cumplimiento componente</t>
  </si>
  <si>
    <r>
      <rPr>
        <b/>
        <u/>
        <sz val="14"/>
        <color theme="0"/>
        <rFont val="Arial"/>
        <family val="2"/>
      </rPr>
      <t xml:space="preserve"> Estado actual:</t>
    </r>
    <r>
      <rPr>
        <b/>
        <sz val="14"/>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</si>
  <si>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</si>
  <si>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</si>
  <si>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</si>
  <si>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</si>
  <si>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t>Debilidades:
-</t>
    </r>
    <r>
      <rPr>
        <sz val="14"/>
        <rFont val="Arial"/>
        <family val="2"/>
      </rPr>
      <t xml:space="preserve">Aunque se cuenta con una linea interna de denuncias y con un buzon de sugerencias es necesario fortalecer mla socializacion de l servicio a través de estos mecanismos.
-la entidad no evalua el impacto de los informes generados por la oficina de control interno.
-se debe fortalecer politicas claras y comunicadas a los servidores publicos sobre el desarrollo y mantenimientoi dell control interno.
</t>
    </r>
    <r>
      <rPr>
        <b/>
        <sz val="14"/>
        <rFont val="Arial"/>
        <family val="2"/>
      </rPr>
      <t>Fortalezas:</t>
    </r>
    <r>
      <rPr>
        <sz val="14"/>
        <rFont val="Arial"/>
        <family val="2"/>
      </rPr>
      <t>-
-Programacion  y socialización del  del programa anual de auditoria interna basada en riesgos de la entidad.
-Actualizacionde los riesgos de gestion y corrupcion en el actual periodo del año 2025.
-Se avanzo en la planeacion estrategica del talento humano.
-SE realizo actualizacion de los procesos en lo referente a la documentación correspondiente.</t>
    </r>
  </si>
  <si>
    <t xml:space="preserve">La entidad ha  relacionando su componente de ambiente de control bajo una esquema de informe ejecutivo y sus actividades para lo cual  tiene relevancia sobre.
Establece la necesidad de continuar  mejorando las    actividdes de GETH.
Continuar fortalecimiento del manejo de los riesgos institucionales.
</t>
  </si>
  <si>
    <t>Evaluación de riesgos</t>
  </si>
  <si>
    <r>
      <t>Debilidades:
-</t>
    </r>
    <r>
      <rPr>
        <sz val="14"/>
        <rFont val="Arial"/>
        <family val="2"/>
      </rPr>
      <t xml:space="preserve">Tener Disponible de  la informacion documentada del plan estrategico de la entidad
-Interiorizaren el CICI las metas objetivos trazados en el plan estrategico 
-tractar temas releventes en el comite de coordinacion de control interno con el fin de asegurar mejoramiento continuó en la entidad.  
- fortalecer los indicadores de gestion de algunos procedimientos con el fin de mejorar los resultados planeados.
</t>
    </r>
    <r>
      <rPr>
        <b/>
        <sz val="14"/>
        <rFont val="Arial"/>
        <family val="2"/>
      </rPr>
      <t>Fortalezas:</t>
    </r>
    <r>
      <rPr>
        <sz val="14"/>
        <rFont val="Arial"/>
        <family val="2"/>
      </rPr>
      <t xml:space="preserve">
-La OACI tiene una evaluacion independiente que permite valorar los riesgos de corrupcion y generar alertas de prevencion 
- se ciuenta con el CICI Y EL CIGD herramientas para valorar los autocontroles del sistema.
-Se evidencia cumplimiento de las actividades de mitigacion de riesgos establecidas en el PAA
-Se cuenta con la politica integral de administración del riesgo la cual contiene la periocidad del monitoreo y los resultados son com,unicados a los resposables de cada area.
-la segunda linea de defensa consolida la informacion clave frente a los riesgos en forma cuatrimestral asegurando control del procedimiento.
-en el period no se materializo ningun riesgo.</t>
    </r>
  </si>
  <si>
    <t xml:space="preserve">se ha trabajado el componente evaluacion de riesgos en lo referente a la revision y ajuste al mapa de riesgo de la entidad  por cada uno de los procesos, es necesario evaluar en el  periódo siguiente en  la administracion de los mismos mediante los soportes que garanticen la mitigacion de los riesgos de las todas  dependencia de la institución.
</t>
  </si>
  <si>
    <t>Actividades de control</t>
  </si>
  <si>
    <r>
      <t>Debilidades:
-</t>
    </r>
    <r>
      <rPr>
        <sz val="14"/>
        <rFont val="Arial"/>
        <family val="2"/>
      </rPr>
      <t xml:space="preserve">.mejorar los controles a los proveedores de servicio y mitigar los riesgos.
- Es necesario seguir trabajando en el vance de la implementaion total de MIPG.
</t>
    </r>
    <r>
      <rPr>
        <b/>
        <sz val="14"/>
        <rFont val="Arial"/>
        <family val="2"/>
      </rPr>
      <t>Fortalezas:</t>
    </r>
    <r>
      <rPr>
        <sz val="14"/>
        <rFont val="Arial"/>
        <family val="2"/>
      </rPr>
      <t xml:space="preserve">
-La OACI tiene una evaluacion independiente que permite valorar los riesgos de corrupcion y generar alertas de prevencion 
- se realizo revision y ajuste a los procesos y procedmientos institucionales.
-Se evidencia cumplimiento de las actividades de mitigacion de riesgos establecidas en el PAA.
</t>
    </r>
  </si>
  <si>
    <t>La entidad viene trabajando con un esquema  sobre el componente del meci y los avnces implementado de MIPG,.en las  actividades de control 
-La entidad  tiene actualizados sus documentos en el sistema de gestion por procesos lo cual se realizó en la vigencia 2025.
- se trabajo desde los procesos la actualizacion y ajuste a los riesgos tieniendo en cuenta los cambios interno y externos que puedan afectar los objetivos institucionales.</t>
  </si>
  <si>
    <t>Información y comunicación</t>
  </si>
  <si>
    <r>
      <t xml:space="preserve">Debilidades:
</t>
    </r>
    <r>
      <rPr>
        <sz val="14"/>
        <rFont val="Arial"/>
        <family val="2"/>
      </rPr>
      <t xml:space="preserve">
-Se requiere fortalcer el tratamiento de la informacion de entrada y salida que se genera   a través de las PQRSD.
 -oportunidad en las respuestas de las PQRSD en los tiempos estipulados en el Procedimiento.
-se requiere que la entidad diseñe sistemas de informacion ya que los que cuenta son tercerizados.                                                    
.
-Es necesario fortalecer la oficina comunicaciones en cuanto alos controles de informacion clasificada tanto activa o pasiva.
-Es necesario mejorar las actividades para la valoracion de la aceptacion o percepcion de los usuarios, grupos de valor.
</t>
    </r>
    <r>
      <rPr>
        <b/>
        <sz val="14"/>
        <rFont val="Arial"/>
        <family val="2"/>
      </rPr>
      <t>Fortalezas:</t>
    </r>
    <r>
      <rPr>
        <sz val="14"/>
        <rFont val="Arial"/>
        <family val="2"/>
      </rPr>
      <t xml:space="preserve">
-cuenta con los inventarios de activos de la informacion los cuales se encuentran publicados en la pagina WEB.
-Se actualizó, socializó e implemento las TRDde conformidad a las directrises del archivo general de la nacion.
-La entidad  actualizó la politica de seguridad de la informacion acorde alas TICS.
se actualizó la politica de tratamiento de datos personales.
-Se actualizó el procedimiento de las PQRSD, de acuerdo a critewrios noermativos vigentes.
-Se actualizo el procedimiento de comunicacion publica e informativa con el fin de optimizar la informacion institucional.
-Se viene trabajando en la evaluación de la percpcion de grupos de valor en forma periódica.</t>
    </r>
  </si>
  <si>
    <t>Se viene trabajando en la presentacion de informe ejecutivo sobre este compnente de informacion y comunicación, debido ala gestion estrategica, los  resultados de  la entidad  y la  socializacion de la  informacion  de obligatorio cumplimiento 
La ley 1712 requiere dar a conocer la  informacion de caracter misional, financiera, que permite alos usuarios o grupos de valor  estar informados de la gestion institucional.
De igual forma las auditorias visibles de la ejecucion de los proyectos  informacion importante para los  para los usuarios.</t>
  </si>
  <si>
    <t xml:space="preserve">Monitoreo </t>
  </si>
  <si>
    <r>
      <t>Debilidades:
-</t>
    </r>
    <r>
      <rPr>
        <sz val="14"/>
        <rFont val="Arial"/>
        <family val="2"/>
      </rPr>
      <t>Es necesario que en el CICI se direccionen la ejecucion de actividades de implementacion, seguimiento,control  para las dimensiones de MIPG y sus lineamiento.</t>
    </r>
    <r>
      <rPr>
        <b/>
        <sz val="14"/>
        <rFont val="Arial"/>
        <family val="2"/>
      </rPr>
      <t xml:space="preserve"> 
</t>
    </r>
    <r>
      <rPr>
        <sz val="14"/>
        <rFont val="Arial"/>
        <family val="2"/>
      </rPr>
      <t xml:space="preserve">-Es necesario  diseñar herramientas que permoita que la alta direccion evalue los resultados de las evaluaciones continuas e independientes para identificar debilidades en el sistema de control interno.
 la alta direccion se evaluen los resultados de la 3ra linea defensa. 
-fortalecert las evaluaciones de los planes de mejoramiento producto de las autoevaluacion  por la segunda lines de defensa.
</t>
    </r>
    <r>
      <rPr>
        <b/>
        <sz val="14"/>
        <rFont val="Arial"/>
        <family val="2"/>
      </rPr>
      <t>Fortalezas:
-</t>
    </r>
    <r>
      <rPr>
        <sz val="14"/>
        <rFont val="Arial"/>
        <family val="2"/>
      </rPr>
      <t xml:space="preserve">El CICI ejecuta sus actividades encuanto ala aprobacion del PAA de la entidad para ejecucion de controles de seguimiento.
-La OACI ejecuta evaluacion independiente sobre las diferentes actividades aprobadas en el PAA.
-Se realiza los seguimientos alos planes de mejoramiento producto de las auditorias internas y externas.
-Se realizan informes de ley que permiten hacer seguimiento y control a los procesos.
</t>
    </r>
  </si>
  <si>
    <t>Se ha venido trabajando para la  evaluacíon  de este componente  un de informe ejecutivo sobre el  componente  de monitoreo y control ; la tercera linea de defensa ha realizado en el periodo evaluado las actividades programadas en el programa anual de auditorias para la vigencia 2025, dando las alertas necesarias con el fin de mejorar el desempeño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</si>
</sst>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17" x14ac:knownFonts="1">
    <font>
      <sz val="11"/>
      <color theme="1"/>
      <name val="Calibri"/>
      <family val="2"/>
      <scheme val="minor"/>
    </font>
    <font>
      <sz val="10"/>
      <color theme="1"/>
      <name val="Arial"/>
      <family val="2"/>
    </font>
    <font>
      <sz val="14"/>
      <color theme="1"/>
      <name val="Arial"/>
      <family val="2"/>
    </font>
    <font>
      <b/>
      <sz val="14"/>
      <color theme="0"/>
      <name val="Arial Narrow"/>
      <family val="2"/>
    </font>
    <font>
      <sz val="24"/>
      <color theme="1"/>
      <name val="Arial"/>
      <family val="2"/>
    </font>
    <font>
      <sz val="24"/>
      <color theme="1"/>
      <name val="Arial Narrow"/>
      <family val="2"/>
    </font>
    <font>
      <sz val="14"/>
      <color theme="1"/>
      <name val="Arial Narrow"/>
      <family val="2"/>
    </font>
    <font>
      <sz val="14"/>
      <color theme="0"/>
      <name val="Arial Narrow"/>
      <family val="2"/>
    </font>
    <font>
      <b/>
      <sz val="14"/>
      <color theme="0"/>
      <name val="Arial"/>
      <family val="2"/>
    </font>
    <font>
      <sz val="14"/>
      <color rgb="FFFF0000"/>
      <name val="Arial"/>
      <family val="2"/>
    </font>
    <font>
      <b/>
      <sz val="14"/>
      <color rgb="FFFF0000"/>
      <name val="Arial"/>
      <family val="2"/>
    </font>
    <font>
      <b/>
      <sz val="14"/>
      <name val="Arial"/>
      <family val="2"/>
    </font>
    <font>
      <sz val="14"/>
      <name val="Arial"/>
      <family val="2"/>
    </font>
    <font>
      <b/>
      <sz val="14"/>
      <color theme="1"/>
      <name val="Arial"/>
      <family val="2"/>
    </font>
    <font>
      <b/>
      <u/>
      <sz val="14"/>
      <color theme="0"/>
      <name val="Arial"/>
      <family val="2"/>
    </font>
    <font>
      <b/>
      <i/>
      <sz val="14"/>
      <name val="Arial"/>
      <family val="2"/>
    </font>
    <font>
      <b/>
      <i/>
      <sz val="14"/>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3">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2">
    <xf numFmtId="0" fontId="0" fillId="0" borderId="0"/>
    <xf numFmtId="0" fontId="1" fillId="0" borderId="0"/>
  </cellStyleXfs>
  <cellXfs count="90">
    <xf numFmtId="0" fontId="0" fillId="0" borderId="0" xfId="0"/>
    <xf numFmtId="0" fontId="2" fillId="2" borderId="0" xfId="1" applyFont="1" applyFill="1" applyAlignment="1">
      <alignment vertical="top"/>
    </xf>
    <xf numFmtId="0" fontId="2" fillId="2" borderId="1" xfId="1" applyFont="1" applyFill="1" applyBorder="1" applyAlignment="1">
      <alignment vertical="top"/>
    </xf>
    <xf numFmtId="0" fontId="2" fillId="2" borderId="2" xfId="1" applyFont="1" applyFill="1" applyBorder="1" applyAlignment="1">
      <alignment vertical="top"/>
    </xf>
    <xf numFmtId="0" fontId="2" fillId="2" borderId="3" xfId="1" applyFont="1" applyFill="1" applyBorder="1" applyAlignment="1">
      <alignment vertical="top"/>
    </xf>
    <xf numFmtId="0" fontId="2" fillId="2" borderId="4" xfId="1" applyFont="1" applyFill="1" applyBorder="1" applyAlignment="1">
      <alignment vertical="top"/>
    </xf>
    <xf numFmtId="0" fontId="3" fillId="3" borderId="5" xfId="1" applyFont="1" applyFill="1" applyBorder="1" applyAlignment="1">
      <alignment horizontal="left" vertical="top" wrapText="1"/>
    </xf>
    <xf numFmtId="0" fontId="4" fillId="2" borderId="6" xfId="1" applyFont="1" applyFill="1" applyBorder="1" applyAlignment="1" applyProtection="1">
      <alignment horizontal="left" vertical="top"/>
      <protection locked="0"/>
    </xf>
    <xf numFmtId="0" fontId="5" fillId="2" borderId="6" xfId="1" applyFont="1" applyFill="1" applyBorder="1" applyAlignment="1" applyProtection="1">
      <alignment horizontal="left" vertical="top"/>
      <protection locked="0"/>
    </xf>
    <xf numFmtId="0" fontId="6" fillId="2" borderId="0" xfId="1" applyFont="1" applyFill="1" applyAlignment="1">
      <alignment horizontal="center" vertical="top"/>
    </xf>
    <xf numFmtId="0" fontId="2" fillId="2" borderId="7" xfId="1" applyFont="1" applyFill="1" applyBorder="1" applyAlignment="1">
      <alignment vertical="top"/>
    </xf>
    <xf numFmtId="0" fontId="3" fillId="3" borderId="8" xfId="1" applyFont="1" applyFill="1" applyBorder="1" applyAlignment="1">
      <alignment horizontal="left" vertical="top" wrapText="1"/>
    </xf>
    <xf numFmtId="0" fontId="3" fillId="3" borderId="6" xfId="1" applyFont="1" applyFill="1" applyBorder="1" applyAlignment="1">
      <alignment horizontal="left" vertical="top"/>
    </xf>
    <xf numFmtId="164" fontId="6" fillId="2" borderId="0" xfId="1" applyNumberFormat="1" applyFont="1" applyFill="1" applyAlignment="1">
      <alignment horizontal="center" vertical="top"/>
    </xf>
    <xf numFmtId="0" fontId="7" fillId="2" borderId="0" xfId="1" applyFont="1" applyFill="1" applyAlignment="1">
      <alignment vertical="top"/>
    </xf>
    <xf numFmtId="0" fontId="8" fillId="3" borderId="9" xfId="1" applyFont="1" applyFill="1" applyBorder="1" applyAlignment="1">
      <alignment horizontal="center" vertical="center" wrapText="1"/>
    </xf>
    <xf numFmtId="0" fontId="8" fillId="3" borderId="10" xfId="1" applyFont="1" applyFill="1" applyBorder="1" applyAlignment="1">
      <alignment horizontal="center" vertical="center" wrapText="1"/>
    </xf>
    <xf numFmtId="0" fontId="8" fillId="3" borderId="11" xfId="1" applyFont="1" applyFill="1" applyBorder="1" applyAlignment="1">
      <alignment horizontal="center" vertical="center" wrapText="1"/>
    </xf>
    <xf numFmtId="9" fontId="8" fillId="3" borderId="12" xfId="1" applyNumberFormat="1" applyFont="1" applyFill="1" applyBorder="1" applyAlignment="1" applyProtection="1">
      <alignment horizontal="center" vertical="center"/>
      <protection hidden="1"/>
    </xf>
    <xf numFmtId="0" fontId="9" fillId="2" borderId="0" xfId="1" applyFont="1" applyFill="1" applyAlignment="1">
      <alignment horizontal="center" vertical="top"/>
    </xf>
    <xf numFmtId="0" fontId="10" fillId="2" borderId="0" xfId="1" applyFont="1" applyFill="1" applyAlignment="1">
      <alignment vertical="top"/>
    </xf>
    <xf numFmtId="0" fontId="8" fillId="3" borderId="13" xfId="1" applyFont="1" applyFill="1" applyBorder="1" applyAlignment="1">
      <alignment horizontal="center" vertical="center"/>
    </xf>
    <xf numFmtId="0" fontId="8" fillId="3" borderId="14" xfId="1" applyFont="1" applyFill="1" applyBorder="1" applyAlignment="1">
      <alignment horizontal="center" vertical="center"/>
    </xf>
    <xf numFmtId="0" fontId="8" fillId="3" borderId="15" xfId="1" applyFont="1" applyFill="1" applyBorder="1" applyAlignment="1">
      <alignment horizontal="center" vertical="center"/>
    </xf>
    <xf numFmtId="0" fontId="8" fillId="2" borderId="0" xfId="1" applyFont="1" applyFill="1" applyAlignment="1">
      <alignment horizontal="center" vertical="top"/>
    </xf>
    <xf numFmtId="0" fontId="11" fillId="2" borderId="16" xfId="1" applyFont="1" applyFill="1" applyBorder="1" applyAlignment="1">
      <alignment horizontal="center" vertical="top"/>
    </xf>
    <xf numFmtId="0" fontId="11" fillId="2" borderId="0" xfId="1" applyFont="1" applyFill="1" applyAlignment="1">
      <alignment horizontal="center" vertical="top"/>
    </xf>
    <xf numFmtId="49" fontId="12" fillId="2" borderId="17" xfId="1" applyNumberFormat="1" applyFont="1" applyFill="1" applyBorder="1" applyAlignment="1">
      <alignment horizontal="left" vertical="top" wrapText="1"/>
    </xf>
    <xf numFmtId="49" fontId="12" fillId="2" borderId="18" xfId="1" applyNumberFormat="1" applyFont="1" applyFill="1" applyBorder="1" applyAlignment="1">
      <alignment horizontal="left" vertical="top" wrapText="1"/>
    </xf>
    <xf numFmtId="49" fontId="13" fillId="2" borderId="19" xfId="1" applyNumberFormat="1" applyFont="1" applyFill="1" applyBorder="1" applyAlignment="1" applyProtection="1">
      <alignment horizontal="center" vertical="center" wrapText="1"/>
      <protection locked="0"/>
    </xf>
    <xf numFmtId="49" fontId="2" fillId="2" borderId="20" xfId="1" applyNumberFormat="1" applyFont="1" applyFill="1" applyBorder="1" applyAlignment="1" applyProtection="1">
      <alignment horizontal="left" vertical="center" wrapText="1"/>
      <protection locked="0"/>
    </xf>
    <xf numFmtId="49" fontId="2" fillId="2" borderId="21" xfId="1" applyNumberFormat="1" applyFont="1" applyFill="1" applyBorder="1" applyAlignment="1" applyProtection="1">
      <alignment horizontal="left" vertical="center" wrapText="1"/>
      <protection locked="0"/>
    </xf>
    <xf numFmtId="49" fontId="2" fillId="2" borderId="22" xfId="1" applyNumberFormat="1" applyFont="1" applyFill="1" applyBorder="1" applyAlignment="1" applyProtection="1">
      <alignment horizontal="left" vertical="center" wrapText="1"/>
      <protection locked="0"/>
    </xf>
    <xf numFmtId="49" fontId="2" fillId="2" borderId="0" xfId="1" applyNumberFormat="1" applyFont="1" applyFill="1" applyAlignment="1">
      <alignment horizontal="left" vertical="top" wrapText="1"/>
    </xf>
    <xf numFmtId="49" fontId="2" fillId="2" borderId="20" xfId="1" applyNumberFormat="1" applyFont="1" applyFill="1" applyBorder="1" applyAlignment="1" applyProtection="1">
      <alignment horizontal="left" vertical="top" wrapText="1"/>
      <protection locked="0"/>
    </xf>
    <xf numFmtId="49" fontId="2" fillId="2" borderId="21" xfId="1" applyNumberFormat="1" applyFont="1" applyFill="1" applyBorder="1" applyAlignment="1" applyProtection="1">
      <alignment horizontal="left" vertical="top" wrapText="1"/>
      <protection locked="0"/>
    </xf>
    <xf numFmtId="49" fontId="2" fillId="2" borderId="22" xfId="1" applyNumberFormat="1" applyFont="1" applyFill="1" applyBorder="1" applyAlignment="1" applyProtection="1">
      <alignment horizontal="left" vertical="top" wrapText="1"/>
      <protection locked="0"/>
    </xf>
    <xf numFmtId="49" fontId="12" fillId="2" borderId="23" xfId="1" applyNumberFormat="1" applyFont="1" applyFill="1" applyBorder="1" applyAlignment="1">
      <alignment horizontal="left" vertical="top" wrapText="1"/>
    </xf>
    <xf numFmtId="49" fontId="12" fillId="2" borderId="24" xfId="1" applyNumberFormat="1" applyFont="1" applyFill="1" applyBorder="1" applyAlignment="1">
      <alignment horizontal="left" vertical="top" wrapText="1"/>
    </xf>
    <xf numFmtId="0" fontId="10" fillId="2" borderId="0" xfId="1" applyFont="1" applyFill="1" applyAlignment="1">
      <alignment vertical="top" wrapText="1"/>
    </xf>
    <xf numFmtId="0" fontId="13" fillId="2" borderId="4" xfId="1" applyFont="1" applyFill="1" applyBorder="1" applyAlignment="1">
      <alignment vertical="center"/>
    </xf>
    <xf numFmtId="0" fontId="8" fillId="4" borderId="25" xfId="1" applyFont="1" applyFill="1" applyBorder="1" applyAlignment="1">
      <alignment horizontal="center" vertical="center" wrapText="1"/>
    </xf>
    <xf numFmtId="0" fontId="11" fillId="0" borderId="0" xfId="1" applyFont="1" applyAlignment="1">
      <alignment horizontal="center" vertical="center" wrapText="1"/>
    </xf>
    <xf numFmtId="0" fontId="8" fillId="4" borderId="12" xfId="1" applyFont="1" applyFill="1" applyBorder="1" applyAlignment="1">
      <alignment horizontal="center" vertical="center" wrapText="1"/>
    </xf>
    <xf numFmtId="0" fontId="10" fillId="2" borderId="0" xfId="1" applyFont="1" applyFill="1" applyAlignment="1">
      <alignment horizontal="center" vertical="center" wrapText="1"/>
    </xf>
    <xf numFmtId="0" fontId="8" fillId="3" borderId="26" xfId="1" applyFont="1" applyFill="1" applyBorder="1" applyAlignment="1">
      <alignment horizontal="center" vertical="center" wrapText="1"/>
    </xf>
    <xf numFmtId="0" fontId="8" fillId="3" borderId="12" xfId="1" applyFont="1" applyFill="1" applyBorder="1" applyAlignment="1">
      <alignment horizontal="center" vertical="center" wrapText="1"/>
    </xf>
    <xf numFmtId="0" fontId="8" fillId="3" borderId="0" xfId="1" applyFont="1" applyFill="1" applyAlignment="1">
      <alignment horizontal="center" vertical="center" wrapText="1"/>
    </xf>
    <xf numFmtId="0" fontId="13" fillId="2" borderId="7" xfId="1" applyFont="1" applyFill="1" applyBorder="1" applyAlignment="1">
      <alignment vertical="center"/>
    </xf>
    <xf numFmtId="0" fontId="13" fillId="2" borderId="0" xfId="1" applyFont="1" applyFill="1" applyAlignment="1">
      <alignment vertical="center" wrapText="1"/>
    </xf>
    <xf numFmtId="0" fontId="13" fillId="2" borderId="0" xfId="1" applyFont="1" applyFill="1" applyAlignment="1">
      <alignment vertical="center"/>
    </xf>
    <xf numFmtId="0" fontId="2" fillId="0" borderId="0" xfId="1" applyFont="1" applyAlignment="1">
      <alignment horizontal="center" vertical="top" wrapText="1"/>
    </xf>
    <xf numFmtId="0" fontId="2" fillId="0" borderId="0" xfId="1" applyFont="1" applyAlignment="1">
      <alignment vertical="top"/>
    </xf>
    <xf numFmtId="0" fontId="2" fillId="0" borderId="27" xfId="1" applyFont="1" applyBorder="1" applyAlignment="1">
      <alignment vertical="top"/>
    </xf>
    <xf numFmtId="0" fontId="2" fillId="2" borderId="4" xfId="1" applyFont="1" applyFill="1" applyBorder="1" applyAlignment="1">
      <alignment vertical="center"/>
    </xf>
    <xf numFmtId="0" fontId="8" fillId="5" borderId="6" xfId="1" applyFont="1" applyFill="1" applyBorder="1" applyAlignment="1">
      <alignment horizontal="center" vertical="center" wrapText="1"/>
    </xf>
    <xf numFmtId="0" fontId="8" fillId="0" borderId="0" xfId="1" applyFont="1" applyAlignment="1">
      <alignment vertical="center"/>
    </xf>
    <xf numFmtId="0" fontId="11" fillId="0" borderId="6" xfId="1" applyFont="1" applyBorder="1" applyAlignment="1" applyProtection="1">
      <alignment horizontal="center" vertical="center"/>
      <protection hidden="1"/>
    </xf>
    <xf numFmtId="9" fontId="11" fillId="0" borderId="0" xfId="1" applyNumberFormat="1" applyFont="1" applyAlignment="1">
      <alignment vertical="center"/>
    </xf>
    <xf numFmtId="9" fontId="13" fillId="6" borderId="6" xfId="1" applyNumberFormat="1" applyFont="1" applyFill="1" applyBorder="1" applyAlignment="1" applyProtection="1">
      <alignment horizontal="center" vertical="center"/>
      <protection hidden="1"/>
    </xf>
    <xf numFmtId="0" fontId="11" fillId="0" borderId="28" xfId="1" applyFont="1" applyBorder="1" applyAlignment="1" applyProtection="1">
      <alignment vertical="center" wrapText="1"/>
      <protection locked="0"/>
    </xf>
    <xf numFmtId="0" fontId="11" fillId="0" borderId="0" xfId="1" applyFont="1" applyAlignment="1">
      <alignment vertical="center"/>
    </xf>
    <xf numFmtId="9" fontId="13" fillId="6" borderId="6" xfId="1" applyNumberFormat="1" applyFont="1" applyFill="1" applyBorder="1" applyAlignment="1" applyProtection="1">
      <alignment horizontal="center" vertical="center"/>
      <protection locked="0" hidden="1"/>
    </xf>
    <xf numFmtId="0" fontId="11" fillId="0" borderId="29" xfId="1" applyFont="1" applyBorder="1" applyAlignment="1">
      <alignment vertical="center"/>
    </xf>
    <xf numFmtId="0" fontId="12" fillId="0" borderId="29" xfId="1" applyFont="1" applyBorder="1" applyAlignment="1" applyProtection="1">
      <alignment horizontal="left" vertical="center" wrapText="1"/>
      <protection locked="0"/>
    </xf>
    <xf numFmtId="0" fontId="11" fillId="0" borderId="0" xfId="1" applyFont="1" applyAlignment="1">
      <alignment horizontal="left" vertical="center"/>
    </xf>
    <xf numFmtId="9" fontId="11" fillId="0" borderId="6" xfId="1" applyNumberFormat="1" applyFont="1" applyBorder="1" applyAlignment="1" applyProtection="1">
      <alignment horizontal="center" vertical="center"/>
      <protection locked="0"/>
    </xf>
    <xf numFmtId="0" fontId="11" fillId="2" borderId="7" xfId="1" applyFont="1" applyFill="1" applyBorder="1" applyAlignment="1">
      <alignment vertical="center"/>
    </xf>
    <xf numFmtId="0" fontId="11" fillId="2" borderId="0" xfId="1" applyFont="1" applyFill="1" applyAlignment="1">
      <alignment vertical="center"/>
    </xf>
    <xf numFmtId="0" fontId="2" fillId="2" borderId="0" xfId="1" applyFont="1" applyFill="1" applyAlignment="1">
      <alignment vertical="center"/>
    </xf>
    <xf numFmtId="0" fontId="2" fillId="0" borderId="0" xfId="1" applyFont="1" applyAlignment="1">
      <alignment horizontal="center" vertical="top"/>
    </xf>
    <xf numFmtId="0" fontId="2" fillId="0" borderId="6" xfId="1" applyFont="1" applyBorder="1" applyAlignment="1">
      <alignment vertical="top"/>
    </xf>
    <xf numFmtId="0" fontId="2" fillId="0" borderId="28" xfId="1" applyFont="1" applyBorder="1" applyAlignment="1">
      <alignment vertical="top"/>
    </xf>
    <xf numFmtId="0" fontId="2" fillId="0" borderId="0" xfId="1" applyFont="1" applyAlignment="1">
      <alignment horizontal="left" vertical="top"/>
    </xf>
    <xf numFmtId="0" fontId="2" fillId="0" borderId="6" xfId="1" applyFont="1" applyBorder="1" applyAlignment="1">
      <alignment horizontal="left" vertical="top"/>
    </xf>
    <xf numFmtId="0" fontId="8" fillId="7" borderId="6" xfId="1" applyFont="1" applyFill="1" applyBorder="1" applyAlignment="1">
      <alignment horizontal="center" vertical="center" wrapText="1"/>
    </xf>
    <xf numFmtId="0" fontId="2" fillId="0" borderId="0" xfId="1" applyFont="1" applyAlignment="1">
      <alignment vertical="center"/>
    </xf>
    <xf numFmtId="0" fontId="2" fillId="0" borderId="29" xfId="1" applyFont="1" applyBorder="1" applyAlignment="1">
      <alignment vertical="center"/>
    </xf>
    <xf numFmtId="0" fontId="2" fillId="2" borderId="7" xfId="1" applyFont="1" applyFill="1" applyBorder="1" applyAlignment="1">
      <alignment vertical="center"/>
    </xf>
    <xf numFmtId="0" fontId="8" fillId="3" borderId="6" xfId="1" applyFont="1" applyFill="1" applyBorder="1" applyAlignment="1">
      <alignment horizontal="center" vertical="center" wrapText="1"/>
    </xf>
    <xf numFmtId="0" fontId="8" fillId="8" borderId="6" xfId="1" applyFont="1" applyFill="1" applyBorder="1" applyAlignment="1">
      <alignment horizontal="center" vertical="center" wrapText="1"/>
    </xf>
    <xf numFmtId="0" fontId="8" fillId="9" borderId="6" xfId="1" applyFont="1" applyFill="1" applyBorder="1" applyAlignment="1">
      <alignment horizontal="center" vertical="center" wrapText="1"/>
    </xf>
    <xf numFmtId="0" fontId="8" fillId="2" borderId="0" xfId="1" applyFont="1" applyFill="1" applyAlignment="1">
      <alignment vertical="top"/>
    </xf>
    <xf numFmtId="0" fontId="11" fillId="2" borderId="0" xfId="1" applyFont="1" applyFill="1" applyAlignment="1">
      <alignment horizontal="left" vertical="top"/>
    </xf>
    <xf numFmtId="0" fontId="15" fillId="2" borderId="0" xfId="1" applyFont="1" applyFill="1" applyAlignment="1">
      <alignment vertical="top"/>
    </xf>
    <xf numFmtId="0" fontId="16" fillId="2" borderId="0" xfId="1" applyFont="1" applyFill="1" applyAlignment="1">
      <alignment vertical="top"/>
    </xf>
    <xf numFmtId="0" fontId="2" fillId="2" borderId="30" xfId="1" applyFont="1" applyFill="1" applyBorder="1" applyAlignment="1">
      <alignment vertical="top"/>
    </xf>
    <xf numFmtId="0" fontId="2" fillId="2" borderId="31" xfId="1" applyFont="1" applyFill="1" applyBorder="1" applyAlignment="1">
      <alignment vertical="top"/>
    </xf>
    <xf numFmtId="0" fontId="2" fillId="2" borderId="32" xfId="1" applyFont="1" applyFill="1" applyBorder="1" applyAlignment="1">
      <alignment vertical="top"/>
    </xf>
    <xf numFmtId="0" fontId="1" fillId="0" borderId="0" xfId="1"/>
  </cellXfs>
  <cellStyles count="2">
    <cellStyle name="Normal" xfId="0" builtinId="0"/>
    <cellStyle name="Normal 2" xfId="1" xr:uid="{1F27DFCA-E79B-4BFB-995E-AD46E717DFDF}"/>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theme" Target="theme/theme1.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sharedStrings" Target="sharedString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8</xdr:col>
      <xdr:colOff>1874487</xdr:colOff>
      <xdr:row>16</xdr:row>
      <xdr:rowOff>161633</xdr:rowOff>
    </xdr:to>
    <xdr:pic>
      <xdr:nvPicPr>
        <xdr:cNvPr id="2" name="Imagen 1">
          <a:extLst>
            <a:ext uri="{FF2B5EF4-FFF2-40B4-BE49-F238E27FC236}">
              <a16:creationId xmlns:a16="http://schemas.microsoft.com/office/drawing/2014/main" id="{1E47A437-9AF3-438D-9B15-6FFA0AB3ED79}"/>
            </a:ext>
          </a:extLst>
        </xdr:cNvPr>
        <xdr:cNvPicPr>
          <a:picLocks noChangeAspect="1"/>
        </xdr:cNvPicPr>
      </xdr:nvPicPr>
      <xdr:blipFill>
        <a:blip xmlns:r="http://schemas.openxmlformats.org/officeDocument/2006/relationships" r:embed="rId1"/>
        <a:stretch>
          <a:fillRect/>
        </a:stretch>
      </xdr:blipFill>
      <xdr:spPr>
        <a:xfrm>
          <a:off x="2405742" y="1931568"/>
          <a:ext cx="4383645" cy="2392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NelsyMorales\Downloads\Informe%20Pormenorizado%20%20primer%20%20Semestre%202025.xlsx" TargetMode="External"/><Relationship Id="rId1" Type="http://schemas.openxmlformats.org/officeDocument/2006/relationships/externalLinkPath" Target="/Users/NelsyMorales/Downloads/Informe%20Pormenorizado%20%20primer%20%20Semestre%20202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Gráfico1"/>
      <sheetName val="Ambiente de Control"/>
      <sheetName val="Evaluación de riesgos"/>
      <sheetName val="Actividades de control"/>
      <sheetName val="Info y Comunicación"/>
      <sheetName val="Actividades de Monitoreo"/>
      <sheetName val="Analisis de Resultados"/>
      <sheetName val="Conclusiones"/>
      <sheetName val="Conclusiones (2)"/>
      <sheetName val="Hoja1"/>
    </sheetNames>
    <sheetDataSet>
      <sheetData sheetId="0"/>
      <sheetData sheetId="1"/>
      <sheetData sheetId="3"/>
      <sheetData sheetId="4"/>
      <sheetData sheetId="5"/>
      <sheetData sheetId="6"/>
      <sheetData sheetId="7"/>
      <sheetData sheetId="8"/>
      <sheetData sheetId="9"/>
      <sheetData sheetId="10"/>
      <sheetData sheetId="11">
        <row r="2">
          <cell r="N2">
            <v>0.90625</v>
          </cell>
        </row>
        <row r="26">
          <cell r="N26">
            <v>0.97058823529411764</v>
          </cell>
        </row>
        <row r="43">
          <cell r="N43">
            <v>0.89583333333333337</v>
          </cell>
        </row>
        <row r="55">
          <cell r="N55">
            <v>0.7857142857142857</v>
          </cell>
        </row>
        <row r="69">
          <cell r="N69">
            <v>0.8928571428571429</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729C8-60EF-43AF-BC05-E56720B9E36A}">
  <dimension ref="A1:V38"/>
  <sheetViews>
    <sheetView tabSelected="1" view="pageBreakPreview" topLeftCell="B1" zoomScale="87" zoomScaleNormal="44" zoomScaleSheetLayoutView="87" workbookViewId="0">
      <selection activeCell="M1" sqref="M1"/>
    </sheetView>
  </sheetViews>
  <sheetFormatPr baseColWidth="10" defaultColWidth="11.42578125" defaultRowHeight="18" x14ac:dyDescent="0.2"/>
  <cols>
    <col min="1" max="1" width="3.140625" style="89" hidden="1" customWidth="1"/>
    <col min="2" max="2" width="3.42578125" style="1" customWidth="1"/>
    <col min="3" max="3" width="36.28515625" style="1" customWidth="1"/>
    <col min="4" max="4" width="5.28515625" style="1" customWidth="1"/>
    <col min="5" max="5" width="12.140625" style="1" customWidth="1"/>
    <col min="6" max="6" width="1.85546875" style="1" customWidth="1"/>
    <col min="7" max="7" width="13.28515625" style="1" customWidth="1"/>
    <col min="8" max="8" width="1.42578125" style="1" customWidth="1"/>
    <col min="9" max="9" width="90.5703125" style="1" customWidth="1"/>
    <col min="10" max="10" width="2" style="1" customWidth="1"/>
    <col min="11" max="11" width="19" style="1" customWidth="1"/>
    <col min="12" max="12" width="4.28515625" style="1" customWidth="1"/>
    <col min="13" max="13" width="68" style="1" customWidth="1"/>
    <col min="14" max="14" width="1.140625" style="1" customWidth="1"/>
    <col min="15" max="15" width="11.140625" style="1" customWidth="1"/>
    <col min="16" max="16" width="7" style="1" hidden="1" customWidth="1"/>
    <col min="17" max="16384" width="11.42578125" style="1"/>
  </cols>
  <sheetData>
    <row r="1" spans="2:16" ht="18.7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2">
      <c r="B3" s="5"/>
      <c r="E3" s="6" t="s">
        <v>0</v>
      </c>
      <c r="F3" s="7" t="s">
        <v>1</v>
      </c>
      <c r="G3" s="8"/>
      <c r="H3" s="8"/>
      <c r="I3" s="8"/>
      <c r="J3" s="8"/>
      <c r="K3" s="8"/>
      <c r="L3" s="8"/>
      <c r="M3" s="8"/>
      <c r="N3" s="9"/>
      <c r="O3" s="9"/>
      <c r="P3" s="10"/>
    </row>
    <row r="4" spans="2:16" ht="30.75" customHeight="1" x14ac:dyDescent="0.2">
      <c r="B4" s="5"/>
      <c r="E4" s="11"/>
      <c r="F4" s="8"/>
      <c r="G4" s="8"/>
      <c r="H4" s="8"/>
      <c r="I4" s="8"/>
      <c r="J4" s="8"/>
      <c r="K4" s="8"/>
      <c r="L4" s="8"/>
      <c r="M4" s="8"/>
      <c r="N4" s="9"/>
      <c r="O4" s="9"/>
      <c r="P4" s="10"/>
    </row>
    <row r="5" spans="2:16" ht="41.25" customHeight="1" x14ac:dyDescent="0.2">
      <c r="B5" s="5"/>
      <c r="E5" s="12" t="s">
        <v>2</v>
      </c>
      <c r="F5" s="8" t="s">
        <v>3</v>
      </c>
      <c r="G5" s="8"/>
      <c r="H5" s="8"/>
      <c r="I5" s="8"/>
      <c r="J5" s="8"/>
      <c r="K5" s="8"/>
      <c r="L5" s="8"/>
      <c r="M5" s="8"/>
      <c r="N5" s="13"/>
      <c r="O5" s="13"/>
      <c r="P5" s="10"/>
    </row>
    <row r="6" spans="2:16" ht="18" customHeight="1" thickBot="1" x14ac:dyDescent="0.25">
      <c r="B6" s="5"/>
      <c r="E6" s="14"/>
      <c r="F6" s="13"/>
      <c r="G6" s="13"/>
      <c r="H6" s="13"/>
      <c r="I6" s="13"/>
      <c r="J6" s="13"/>
      <c r="K6" s="13"/>
      <c r="L6" s="13"/>
      <c r="P6" s="10"/>
    </row>
    <row r="7" spans="2:16" ht="93" customHeight="1" thickBot="1" x14ac:dyDescent="0.25">
      <c r="B7" s="5"/>
      <c r="I7" s="15" t="s">
        <v>4</v>
      </c>
      <c r="J7" s="16"/>
      <c r="K7" s="17"/>
      <c r="M7" s="18">
        <f>+AVERAGE(G25,G27,G29,G31,G33)</f>
        <v>0.89024859943977597</v>
      </c>
      <c r="N7" s="19"/>
      <c r="O7" s="19"/>
      <c r="P7" s="10"/>
    </row>
    <row r="8" spans="2:16" ht="18" customHeight="1" x14ac:dyDescent="0.2">
      <c r="B8" s="5"/>
      <c r="M8" s="20"/>
      <c r="N8" s="20"/>
      <c r="O8" s="20"/>
      <c r="P8" s="10"/>
    </row>
    <row r="9" spans="2:16" ht="18" customHeight="1" x14ac:dyDescent="0.2">
      <c r="B9" s="5"/>
      <c r="P9" s="10"/>
    </row>
    <row r="10" spans="2:16" x14ac:dyDescent="0.2">
      <c r="B10" s="5"/>
      <c r="P10" s="10"/>
    </row>
    <row r="11" spans="2:16" x14ac:dyDescent="0.2">
      <c r="B11" s="5"/>
      <c r="P11" s="10"/>
    </row>
    <row r="12" spans="2:16" hidden="1" x14ac:dyDescent="0.2">
      <c r="B12" s="5"/>
      <c r="P12" s="10"/>
    </row>
    <row r="13" spans="2:16" hidden="1" x14ac:dyDescent="0.2">
      <c r="B13" s="5"/>
      <c r="P13" s="10"/>
    </row>
    <row r="14" spans="2:16" hidden="1" x14ac:dyDescent="0.2">
      <c r="B14" s="5"/>
      <c r="P14" s="10"/>
    </row>
    <row r="15" spans="2:16" hidden="1" x14ac:dyDescent="0.2">
      <c r="B15" s="5"/>
      <c r="P15" s="10"/>
    </row>
    <row r="16" spans="2:16" x14ac:dyDescent="0.2">
      <c r="B16" s="5"/>
      <c r="P16" s="10"/>
    </row>
    <row r="17" spans="2:22" ht="31.5" customHeight="1" x14ac:dyDescent="0.2">
      <c r="B17" s="5"/>
      <c r="C17" s="21" t="s">
        <v>5</v>
      </c>
      <c r="D17" s="22"/>
      <c r="E17" s="22"/>
      <c r="F17" s="22"/>
      <c r="G17" s="22"/>
      <c r="H17" s="22"/>
      <c r="I17" s="22"/>
      <c r="J17" s="22"/>
      <c r="K17" s="22"/>
      <c r="L17" s="22"/>
      <c r="M17" s="23"/>
      <c r="N17" s="24"/>
      <c r="O17" s="24"/>
      <c r="P17" s="10"/>
    </row>
    <row r="18" spans="2:22" ht="15.75" customHeight="1" x14ac:dyDescent="0.2">
      <c r="B18" s="5"/>
      <c r="C18" s="25"/>
      <c r="D18" s="25"/>
      <c r="E18" s="25"/>
      <c r="F18" s="25"/>
      <c r="G18" s="25"/>
      <c r="H18" s="25"/>
      <c r="I18" s="25"/>
      <c r="J18" s="25"/>
      <c r="K18" s="25"/>
      <c r="L18" s="25"/>
      <c r="M18" s="25"/>
      <c r="N18" s="26"/>
      <c r="O18" s="26"/>
      <c r="P18" s="10"/>
    </row>
    <row r="19" spans="2:22" ht="77.25" customHeight="1" x14ac:dyDescent="0.2">
      <c r="B19" s="5"/>
      <c r="C19" s="27" t="s">
        <v>6</v>
      </c>
      <c r="D19" s="28"/>
      <c r="E19" s="29" t="s">
        <v>7</v>
      </c>
      <c r="F19" s="30" t="s">
        <v>8</v>
      </c>
      <c r="G19" s="31"/>
      <c r="H19" s="31"/>
      <c r="I19" s="31"/>
      <c r="J19" s="31"/>
      <c r="K19" s="31"/>
      <c r="L19" s="31"/>
      <c r="M19" s="32"/>
      <c r="N19" s="33"/>
      <c r="O19" s="33"/>
      <c r="P19" s="10"/>
    </row>
    <row r="20" spans="2:22" ht="75.75" customHeight="1" x14ac:dyDescent="0.2">
      <c r="B20" s="5"/>
      <c r="C20" s="27" t="s">
        <v>9</v>
      </c>
      <c r="D20" s="28"/>
      <c r="E20" s="29" t="s">
        <v>7</v>
      </c>
      <c r="F20" s="34" t="s">
        <v>10</v>
      </c>
      <c r="G20" s="35"/>
      <c r="H20" s="35"/>
      <c r="I20" s="35"/>
      <c r="J20" s="35"/>
      <c r="K20" s="35"/>
      <c r="L20" s="35"/>
      <c r="M20" s="36"/>
      <c r="N20" s="33"/>
      <c r="O20" s="33"/>
      <c r="P20" s="10"/>
    </row>
    <row r="21" spans="2:22" ht="72.75" customHeight="1" x14ac:dyDescent="0.2">
      <c r="B21" s="5"/>
      <c r="C21" s="37" t="s">
        <v>11</v>
      </c>
      <c r="D21" s="38"/>
      <c r="E21" s="29" t="s">
        <v>7</v>
      </c>
      <c r="F21" s="34" t="s">
        <v>12</v>
      </c>
      <c r="G21" s="35"/>
      <c r="H21" s="35"/>
      <c r="I21" s="35"/>
      <c r="J21" s="35"/>
      <c r="K21" s="35"/>
      <c r="L21" s="35"/>
      <c r="M21" s="36"/>
      <c r="N21" s="33"/>
      <c r="O21" s="33"/>
      <c r="P21" s="10"/>
    </row>
    <row r="22" spans="2:22" ht="31.5" customHeight="1" thickBot="1" x14ac:dyDescent="0.25">
      <c r="B22" s="5"/>
      <c r="G22" s="39"/>
      <c r="P22" s="10"/>
    </row>
    <row r="23" spans="2:22" s="50" customFormat="1" ht="145.5" customHeight="1" thickBot="1" x14ac:dyDescent="0.3">
      <c r="B23" s="40"/>
      <c r="C23" s="41" t="s">
        <v>13</v>
      </c>
      <c r="D23" s="42"/>
      <c r="E23" s="41" t="s">
        <v>14</v>
      </c>
      <c r="F23" s="42"/>
      <c r="G23" s="41" t="s">
        <v>15</v>
      </c>
      <c r="H23" s="42"/>
      <c r="I23" s="43" t="s">
        <v>16</v>
      </c>
      <c r="J23" s="44"/>
      <c r="K23" s="45" t="s">
        <v>17</v>
      </c>
      <c r="L23" s="44"/>
      <c r="M23" s="46" t="s">
        <v>18</v>
      </c>
      <c r="N23" s="44"/>
      <c r="O23" s="47" t="s">
        <v>19</v>
      </c>
      <c r="P23" s="48"/>
      <c r="Q23" s="49"/>
    </row>
    <row r="24" spans="2:22" ht="6.75" customHeight="1" x14ac:dyDescent="0.2">
      <c r="B24" s="5"/>
      <c r="C24" s="51"/>
      <c r="D24" s="52"/>
      <c r="E24" s="52"/>
      <c r="F24" s="52"/>
      <c r="G24" s="52"/>
      <c r="H24" s="52"/>
      <c r="I24" s="53"/>
      <c r="J24" s="52"/>
      <c r="K24" s="53"/>
      <c r="L24" s="52"/>
      <c r="M24" s="52"/>
      <c r="N24" s="52"/>
      <c r="O24" s="52"/>
      <c r="P24" s="10"/>
    </row>
    <row r="25" spans="2:22" s="69" customFormat="1" ht="281.25" customHeight="1" x14ac:dyDescent="0.25">
      <c r="B25" s="54"/>
      <c r="C25" s="55" t="s">
        <v>20</v>
      </c>
      <c r="D25" s="56"/>
      <c r="E25" s="57" t="str">
        <f>+IF([1]Hoja1!$N$2&gt;=0.5,"Si","No")</f>
        <v>Si</v>
      </c>
      <c r="F25" s="58"/>
      <c r="G25" s="59">
        <f>+[1]Hoja1!N2</f>
        <v>0.90625</v>
      </c>
      <c r="H25" s="58"/>
      <c r="I25" s="60" t="s">
        <v>21</v>
      </c>
      <c r="J25" s="61"/>
      <c r="K25" s="62">
        <v>0.79166666666666663</v>
      </c>
      <c r="L25" s="63"/>
      <c r="M25" s="64" t="s">
        <v>22</v>
      </c>
      <c r="N25" s="65"/>
      <c r="O25" s="66">
        <f>G25-K25</f>
        <v>0.11458333333333337</v>
      </c>
      <c r="P25" s="67"/>
      <c r="Q25" s="68"/>
      <c r="R25" s="68"/>
      <c r="S25" s="68"/>
      <c r="T25" s="68"/>
      <c r="U25" s="68"/>
      <c r="V25" s="68"/>
    </row>
    <row r="26" spans="2:22" ht="6.75" customHeight="1" x14ac:dyDescent="0.2">
      <c r="B26" s="5"/>
      <c r="C26" s="51"/>
      <c r="D26" s="52"/>
      <c r="E26" s="70"/>
      <c r="F26" s="52"/>
      <c r="G26" s="71"/>
      <c r="H26" s="52"/>
      <c r="I26" s="72"/>
      <c r="J26" s="52"/>
      <c r="K26" s="53"/>
      <c r="L26" s="52"/>
      <c r="M26" s="73"/>
      <c r="N26" s="73"/>
      <c r="O26" s="74"/>
      <c r="P26" s="10"/>
    </row>
    <row r="27" spans="2:22" s="69" customFormat="1" ht="276.75" customHeight="1" x14ac:dyDescent="0.25">
      <c r="B27" s="54"/>
      <c r="C27" s="75" t="s">
        <v>23</v>
      </c>
      <c r="D27" s="56"/>
      <c r="E27" s="57" t="str">
        <f>+IF([1]Hoja1!$N$26&gt;=0.5,"Si","No")</f>
        <v>Si</v>
      </c>
      <c r="F27" s="76"/>
      <c r="G27" s="59">
        <f>+[1]Hoja1!N26</f>
        <v>0.97058823529411764</v>
      </c>
      <c r="H27" s="76"/>
      <c r="I27" s="60" t="s">
        <v>24</v>
      </c>
      <c r="J27" s="76"/>
      <c r="K27" s="62">
        <v>0.94117647058823528</v>
      </c>
      <c r="L27" s="77"/>
      <c r="M27" s="64" t="s">
        <v>25</v>
      </c>
      <c r="N27" s="65"/>
      <c r="O27" s="66">
        <f>G27-K27</f>
        <v>2.9411764705882359E-2</v>
      </c>
      <c r="P27" s="78"/>
    </row>
    <row r="28" spans="2:22" ht="6.75" customHeight="1" x14ac:dyDescent="0.2">
      <c r="B28" s="5"/>
      <c r="C28" s="51"/>
      <c r="D28" s="52"/>
      <c r="E28" s="70"/>
      <c r="F28" s="52"/>
      <c r="G28" s="71"/>
      <c r="H28" s="52"/>
      <c r="I28" s="72"/>
      <c r="J28" s="52"/>
      <c r="K28" s="53"/>
      <c r="L28" s="52"/>
      <c r="M28" s="73"/>
      <c r="N28" s="73"/>
      <c r="O28" s="74"/>
      <c r="P28" s="10"/>
    </row>
    <row r="29" spans="2:22" s="69" customFormat="1" ht="303.75" customHeight="1" x14ac:dyDescent="0.25">
      <c r="B29" s="54"/>
      <c r="C29" s="79" t="s">
        <v>26</v>
      </c>
      <c r="D29" s="56"/>
      <c r="E29" s="57" t="str">
        <f>+IF([1]Hoja1!$N$43&gt;=0.5,"Si","No")</f>
        <v>Si</v>
      </c>
      <c r="F29" s="76"/>
      <c r="G29" s="59">
        <f>+[1]Hoja1!N43</f>
        <v>0.89583333333333337</v>
      </c>
      <c r="H29" s="76"/>
      <c r="I29" s="60" t="s">
        <v>27</v>
      </c>
      <c r="J29" s="76"/>
      <c r="K29" s="62">
        <v>0.875</v>
      </c>
      <c r="L29" s="77"/>
      <c r="M29" s="64" t="s">
        <v>28</v>
      </c>
      <c r="N29" s="65"/>
      <c r="O29" s="66">
        <f>G29-K29</f>
        <v>2.083333333333337E-2</v>
      </c>
      <c r="P29" s="78"/>
    </row>
    <row r="30" spans="2:22" ht="6.75" customHeight="1" x14ac:dyDescent="0.2">
      <c r="B30" s="5"/>
      <c r="C30" s="51"/>
      <c r="D30" s="52"/>
      <c r="E30" s="70"/>
      <c r="F30" s="52"/>
      <c r="G30" s="71"/>
      <c r="H30" s="52"/>
      <c r="I30" s="72"/>
      <c r="J30" s="52"/>
      <c r="K30" s="53"/>
      <c r="L30" s="52"/>
      <c r="M30" s="73"/>
      <c r="N30" s="73"/>
      <c r="O30" s="74"/>
      <c r="P30" s="10"/>
    </row>
    <row r="31" spans="2:22" s="69" customFormat="1" ht="409.5" customHeight="1" x14ac:dyDescent="0.25">
      <c r="B31" s="54"/>
      <c r="C31" s="80" t="s">
        <v>29</v>
      </c>
      <c r="D31" s="56"/>
      <c r="E31" s="57" t="str">
        <f>+IF([1]Hoja1!$N$55&gt;=0.5,"Si","No")</f>
        <v>Si</v>
      </c>
      <c r="F31" s="76"/>
      <c r="G31" s="59">
        <f>+[1]Hoja1!N55</f>
        <v>0.7857142857142857</v>
      </c>
      <c r="H31" s="76"/>
      <c r="I31" s="60" t="s">
        <v>30</v>
      </c>
      <c r="J31" s="76"/>
      <c r="K31" s="62">
        <v>0.6964285714285714</v>
      </c>
      <c r="L31" s="77"/>
      <c r="M31" s="64" t="s">
        <v>31</v>
      </c>
      <c r="N31" s="65"/>
      <c r="O31" s="66">
        <f>G31-K31</f>
        <v>8.9285714285714302E-2</v>
      </c>
      <c r="P31" s="78"/>
    </row>
    <row r="32" spans="2:22" ht="6.75" customHeight="1" x14ac:dyDescent="0.2">
      <c r="B32" s="5"/>
      <c r="C32" s="51"/>
      <c r="D32" s="52"/>
      <c r="E32" s="70"/>
      <c r="F32" s="52"/>
      <c r="G32" s="71"/>
      <c r="H32" s="52"/>
      <c r="I32" s="72"/>
      <c r="J32" s="52"/>
      <c r="K32" s="53"/>
      <c r="L32" s="52"/>
      <c r="M32" s="73"/>
      <c r="N32" s="73"/>
      <c r="O32" s="74"/>
      <c r="P32" s="10"/>
    </row>
    <row r="33" spans="2:16" s="69" customFormat="1" ht="409.5" customHeight="1" x14ac:dyDescent="0.25">
      <c r="B33" s="54"/>
      <c r="C33" s="81" t="s">
        <v>32</v>
      </c>
      <c r="D33" s="56"/>
      <c r="E33" s="57" t="str">
        <f>+IF([1]Hoja1!$N$69&gt;=0.5,"Si","No")</f>
        <v>Si</v>
      </c>
      <c r="F33" s="76"/>
      <c r="G33" s="59">
        <f>+[1]Hoja1!N69</f>
        <v>0.8928571428571429</v>
      </c>
      <c r="H33" s="76"/>
      <c r="I33" s="60" t="s">
        <v>33</v>
      </c>
      <c r="J33" s="76"/>
      <c r="K33" s="62">
        <v>0.8928571428571429</v>
      </c>
      <c r="L33" s="77"/>
      <c r="M33" s="64" t="s">
        <v>34</v>
      </c>
      <c r="N33" s="65"/>
      <c r="O33" s="66">
        <f>G33-K33</f>
        <v>0</v>
      </c>
      <c r="P33" s="78"/>
    </row>
    <row r="34" spans="2:16" x14ac:dyDescent="0.2">
      <c r="B34" s="5"/>
      <c r="C34" s="82"/>
      <c r="D34" s="82"/>
      <c r="E34" s="26"/>
      <c r="M34" s="83"/>
      <c r="N34" s="83"/>
      <c r="O34" s="83"/>
      <c r="P34" s="10"/>
    </row>
    <row r="35" spans="2:16" ht="18.75" hidden="1" x14ac:dyDescent="0.2">
      <c r="B35" s="5"/>
      <c r="C35" s="84"/>
      <c r="D35" s="82"/>
      <c r="E35" s="26"/>
      <c r="M35" s="83"/>
      <c r="N35" s="83"/>
      <c r="O35" s="83"/>
      <c r="P35" s="10"/>
    </row>
    <row r="36" spans="2:16" ht="18.75" hidden="1" x14ac:dyDescent="0.2">
      <c r="B36" s="5"/>
      <c r="C36" s="85"/>
      <c r="P36" s="10"/>
    </row>
    <row r="37" spans="2:16" ht="18.75" thickBot="1" x14ac:dyDescent="0.25">
      <c r="B37" s="86"/>
      <c r="C37" s="87"/>
      <c r="D37" s="87"/>
      <c r="E37" s="87"/>
      <c r="F37" s="87"/>
      <c r="G37" s="87"/>
      <c r="H37" s="87"/>
      <c r="I37" s="87"/>
      <c r="J37" s="87"/>
      <c r="K37" s="87"/>
      <c r="L37" s="87"/>
      <c r="M37" s="87"/>
      <c r="N37" s="87"/>
      <c r="O37" s="87"/>
      <c r="P37" s="88"/>
    </row>
    <row r="38" spans="2:16" ht="18.7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disablePrompts="1" count="4">
    <dataValidation allowBlank="1" showInputMessage="1" showErrorMessage="1" prompt="Celda formulada, información proveniente de la pestaña de deficiencias." sqref="E23" xr:uid="{AFF85EF9-53A1-4E62-8758-D35D780D7E99}"/>
    <dataValidation type="list" allowBlank="1" showInputMessage="1" showErrorMessage="1" sqref="N19:O19" xr:uid="{ED35DE75-28DD-40DE-BC80-AE7E28C4A8FD}">
      <formula1>"Si,No"</formula1>
    </dataValidation>
    <dataValidation type="list" allowBlank="1" showInputMessage="1" showErrorMessage="1" sqref="N20:O20 E20:E21" xr:uid="{364706CD-ACE8-4605-A504-497BA869286F}">
      <formula1>"Si, No"</formula1>
    </dataValidation>
    <dataValidation type="list" allowBlank="1" showInputMessage="1" showErrorMessage="1" sqref="E19" xr:uid="{B18B2047-FEDF-45DC-83FB-E3B6A5032CE7}">
      <formula1>"Si,No,En proceso"</formula1>
    </dataValidation>
  </dataValidations>
  <printOptions horizontalCentered="1"/>
  <pageMargins left="0" right="0" top="0.74803149606299213" bottom="0" header="0.31496062992125984" footer="0.31496062992125984"/>
  <pageSetup paperSize="5" scale="3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7FB21-5ABE-419F-B4B5-5348C58F1973}">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Conclusiones (2)</vt:lpstr>
      <vt:lpstr>Hoja1</vt:lpstr>
      <vt:lpstr>'Conclusiones (2)'!Área_de_impresión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Nelsy Morales</dc:creator>
  <cp:lastModifiedBy>Nelsy Morales</cp:lastModifiedBy>
  <dcterms:created xsi:type="dcterms:W3CDTF">2025-07-31T20:40:24Z</dcterms:created>
  <dcterms:modified xsi:type="dcterms:W3CDTF">2025-07-31T20:42:00Z</dcterms:modified>
</cp:coreProperties>
</file>