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acion\Downloads\"/>
    </mc:Choice>
  </mc:AlternateContent>
  <bookViews>
    <workbookView xWindow="0" yWindow="0" windowWidth="20490" windowHeight="7650"/>
  </bookViews>
  <sheets>
    <sheet name="ADULTO MAYOR CRONOGRAMA" sheetId="9" r:id="rId1"/>
    <sheet name="AEROBICOS CRONOGRAMA" sheetId="10" r:id="rId2"/>
  </sheets>
  <calcPr calcId="162913"/>
  <extLst>
    <ext uri="GoogleSheetsCustomDataVersion1">
      <go:sheetsCustomData xmlns:go="http://customooxmlschemas.google.com/" r:id="rId11" roundtripDataSignature="AMtx7mi7C5RJ69sGPtqGeVTgiB0EblUhrw=="/>
    </ext>
  </extLst>
</workbook>
</file>

<file path=xl/calcChain.xml><?xml version="1.0" encoding="utf-8"?>
<calcChain xmlns="http://schemas.openxmlformats.org/spreadsheetml/2006/main">
  <c r="E11" i="10" l="1"/>
  <c r="E50" i="10"/>
  <c r="E25" i="10"/>
  <c r="E54" i="10"/>
  <c r="E72" i="10"/>
  <c r="E73" i="10"/>
  <c r="E60" i="10"/>
  <c r="E40" i="10"/>
  <c r="E35" i="10"/>
  <c r="E32" i="10"/>
  <c r="E22" i="10"/>
  <c r="E30" i="10"/>
  <c r="E57" i="10"/>
  <c r="E62" i="10"/>
  <c r="E34" i="10"/>
  <c r="E53" i="10"/>
  <c r="E31" i="10"/>
  <c r="E19" i="10"/>
  <c r="E48" i="10"/>
  <c r="E16" i="10"/>
  <c r="E23" i="10"/>
  <c r="E64" i="10"/>
  <c r="E26" i="10"/>
  <c r="E51" i="10"/>
  <c r="E37" i="10"/>
  <c r="E8" i="10"/>
  <c r="E63" i="10"/>
  <c r="E28" i="10"/>
  <c r="E17" i="10"/>
  <c r="E59" i="10"/>
  <c r="E74" i="10"/>
  <c r="E56" i="10"/>
  <c r="E33" i="10"/>
  <c r="E36" i="10"/>
  <c r="E49" i="10"/>
  <c r="E52" i="10"/>
  <c r="E18" i="10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Calibri"/>
            <family val="2"/>
          </rPr>
          <t>Lugar nuevo para enlazar
	-Jorge Gutierrez</t>
        </r>
      </text>
    </comment>
    <comment ref="C13" authorId="0" shapeId="0">
      <text>
        <r>
          <rPr>
            <sz val="11"/>
            <color rgb="FF000000"/>
            <rFont val="Calibri"/>
            <family val="2"/>
          </rPr>
          <t>punto nuevo Edgar Hernandez(alberto Perafan)
	-Jorge Gutierrez</t>
        </r>
      </text>
    </comment>
    <comment ref="C34" authorId="0" shapeId="0">
      <text>
        <r>
          <rPr>
            <sz val="11"/>
            <color rgb="FF000000"/>
            <rFont val="Calibri"/>
            <family val="2"/>
          </rPr>
          <t>COMUNA 7
	-Jorge Gutierrez</t>
        </r>
      </text>
    </comment>
  </commentList>
</comments>
</file>

<file path=xl/sharedStrings.xml><?xml version="1.0" encoding="utf-8"?>
<sst xmlns="http://schemas.openxmlformats.org/spreadsheetml/2006/main" count="1509" uniqueCount="813">
  <si>
    <t>MARTES</t>
  </si>
  <si>
    <t>MIÉRCOLES</t>
  </si>
  <si>
    <t>JUEVES</t>
  </si>
  <si>
    <t>VIERNES</t>
  </si>
  <si>
    <t>LUNES</t>
  </si>
  <si>
    <t>Chiminangos 2</t>
  </si>
  <si>
    <t>Carrera 62 con calle 1A11 - Cancha Chiminangos 2</t>
  </si>
  <si>
    <t>8 - 9 am</t>
  </si>
  <si>
    <t>Ilusion de Vivir</t>
  </si>
  <si>
    <t>Los Andes</t>
  </si>
  <si>
    <t>Cra 52 con calle 1C</t>
  </si>
  <si>
    <t>7 - 8 am</t>
  </si>
  <si>
    <t>Las Dinamicas</t>
  </si>
  <si>
    <t>Chiminangos 1</t>
  </si>
  <si>
    <t>Cra 1C # 64A-39</t>
  </si>
  <si>
    <t>Onix</t>
  </si>
  <si>
    <t>Gualanday</t>
  </si>
  <si>
    <t>Calle 98 con Cra 23</t>
  </si>
  <si>
    <t>7 a 8 a.m.</t>
  </si>
  <si>
    <t>Amor y Esperanza</t>
  </si>
  <si>
    <t>Decepaz</t>
  </si>
  <si>
    <t>Cra 26B con Cra 24A</t>
  </si>
  <si>
    <t>Rosas de Otoño</t>
  </si>
  <si>
    <t>Lideres</t>
  </si>
  <si>
    <t>Cra 26I No. 122-36</t>
  </si>
  <si>
    <t>Pizamos III</t>
  </si>
  <si>
    <t>Cra 28D entre Calle 120B y 120A</t>
  </si>
  <si>
    <t>Años Dorados con Amor</t>
  </si>
  <si>
    <t>Calle 98 Con carrera 23</t>
  </si>
  <si>
    <t>07:00a.m a 08:00a.m</t>
  </si>
  <si>
    <t>Calle 98con carrera 23</t>
  </si>
  <si>
    <t>07:00 a.m 08:00 a.m</t>
  </si>
  <si>
    <t>Amor y  Esperanza</t>
  </si>
  <si>
    <t>Calle 98 con carrera 23</t>
  </si>
  <si>
    <t>07:00 a.m a 08:00a.m</t>
  </si>
  <si>
    <t>Amor y esperanza</t>
  </si>
  <si>
    <t>Gulaanday</t>
  </si>
  <si>
    <t>Calle 98 con carrera23</t>
  </si>
  <si>
    <t>07:00 a.m a 08:00 a.m</t>
  </si>
  <si>
    <t>Calee 98 c0n carrera 23</t>
  </si>
  <si>
    <t>Quintas de salomia</t>
  </si>
  <si>
    <t>Cra 4con 71 tras bomba terpel de quintasde salomia</t>
  </si>
  <si>
    <t>8:00 a.m. a 9:00am</t>
  </si>
  <si>
    <t>(Resplandor de tejares) (imagen 2000)</t>
  </si>
  <si>
    <t>7 :10a.m a 8:10 a.m.</t>
  </si>
  <si>
    <t>Oasis de comfandi</t>
  </si>
  <si>
    <t>Cra 3b norte canchas oasis de comfandi</t>
  </si>
  <si>
    <t>Madrigal</t>
  </si>
  <si>
    <t>Petecuy ll</t>
  </si>
  <si>
    <t xml:space="preserve"> Carrera 1D#74-33 polideportivo petecuy 2</t>
  </si>
  <si>
    <t>Dios nos guia y nos hace libres</t>
  </si>
  <si>
    <t>Carrera 1D#74-33 polideportivo petecuy 2</t>
  </si>
  <si>
    <t>Los Guadules</t>
  </si>
  <si>
    <t>Cr 9N # 71-35 Polideportivo Los Guaduales</t>
  </si>
  <si>
    <t>7:00 a 8:00AM</t>
  </si>
  <si>
    <t>Corazon y vida, Lucesitas</t>
  </si>
  <si>
    <t>Los Guaduales</t>
  </si>
  <si>
    <t>Corazon y vida, lucesita</t>
  </si>
  <si>
    <t>Oasis de Comfandi</t>
  </si>
  <si>
    <t>Calle 71c#3a4n-05 Polideportivo Oasis de Comfandi</t>
  </si>
  <si>
    <t>9:00 a 10:00AM</t>
  </si>
  <si>
    <t>Renacer Oasis de Comfandi</t>
  </si>
  <si>
    <t>9:00 a 10:00 AM</t>
  </si>
  <si>
    <t>Los Alcazares</t>
  </si>
  <si>
    <t>Cra. 1a 3 #141 Parque del Colegio Alcazares</t>
  </si>
  <si>
    <t>7:00 a 8:00 AM</t>
  </si>
  <si>
    <t>Edad de oro</t>
  </si>
  <si>
    <t>BOLIVAR VALLE</t>
  </si>
  <si>
    <t xml:space="preserve">Parque receacionaL Municipal Calle 5, via primavera </t>
  </si>
  <si>
    <t>4:00 a 5:00 p.m</t>
  </si>
  <si>
    <t xml:space="preserve">Alegría de vivír </t>
  </si>
  <si>
    <t>Carrera 2 # 6-81</t>
  </si>
  <si>
    <t>Mis Mejores Años</t>
  </si>
  <si>
    <t>ROLDANILLO</t>
  </si>
  <si>
    <t>URB EL REY</t>
  </si>
  <si>
    <t>CLLE 13 # 3N-28</t>
  </si>
  <si>
    <t>15:00-16:00</t>
  </si>
  <si>
    <t>NUEVO HORIZONTE</t>
  </si>
  <si>
    <t>CENTRO</t>
  </si>
  <si>
    <t>CRA 14 # 6-01</t>
  </si>
  <si>
    <t>14:00- 15:00</t>
  </si>
  <si>
    <t>SIEMPRE UNIDOS</t>
  </si>
  <si>
    <t>LA UNION</t>
  </si>
  <si>
    <t>SAN PABLO</t>
  </si>
  <si>
    <t>14:30 - 15:30</t>
  </si>
  <si>
    <t>MONITOR</t>
  </si>
  <si>
    <t>BOLIVAR</t>
  </si>
  <si>
    <t>JARDIN</t>
  </si>
  <si>
    <t>CARRERA 39 CON CALLE 26</t>
  </si>
  <si>
    <t>7:00AM A 8:00 AM</t>
  </si>
  <si>
    <t>ESPERANZA DORADA</t>
  </si>
  <si>
    <t>CARRERA 39 CON CALLE 27</t>
  </si>
  <si>
    <t>SAN CARLOS</t>
  </si>
  <si>
    <t>CALI 11</t>
  </si>
  <si>
    <t>AMIGAS POR SIEMPRE</t>
  </si>
  <si>
    <t>PRIMAVERA</t>
  </si>
  <si>
    <t>CANCHA JOSE MARIA CORDOBA</t>
  </si>
  <si>
    <t>JARDIN DE VIDA</t>
  </si>
  <si>
    <t>CONQUISTADORES</t>
  </si>
  <si>
    <t>CARRERA 29 ENTRE CALLE 35 A Y 35 D</t>
  </si>
  <si>
    <t>7:00 AM - 8:00 AM</t>
  </si>
  <si>
    <t>LA FORTALEZA</t>
  </si>
  <si>
    <t>CARRERA 29 BIS CON CALLE 30 A Y 31 A</t>
  </si>
  <si>
    <t>VILLA DEL SUR</t>
  </si>
  <si>
    <t>CARRERA 43 # 26 B - 00</t>
  </si>
  <si>
    <t>6:00 PM - 7:00 PM</t>
  </si>
  <si>
    <t>EDAD DORADA</t>
  </si>
  <si>
    <t xml:space="preserve">primitivo crespo </t>
  </si>
  <si>
    <t xml:space="preserve">Calle  27  D  #  17g  15 Segundo piso puesto de salud </t>
  </si>
  <si>
    <t>7:00 a 8:00</t>
  </si>
  <si>
    <t xml:space="preserve">Camino a la vida </t>
  </si>
  <si>
    <t>Golondrinas (Nueva Base)</t>
  </si>
  <si>
    <t>6:00 a 7:00</t>
  </si>
  <si>
    <t xml:space="preserve">Golondrinas </t>
  </si>
  <si>
    <t>el dorado</t>
  </si>
  <si>
    <t>Cl. 13b #37-86,polideportivo el dorado</t>
  </si>
  <si>
    <t>7am a 8am</t>
  </si>
  <si>
    <t>7am  a 8am</t>
  </si>
  <si>
    <t>Cristóbal colon</t>
  </si>
  <si>
    <t>calle 25#35-00</t>
  </si>
  <si>
    <t>el descubrimiento</t>
  </si>
  <si>
    <t>cristobal colon</t>
  </si>
  <si>
    <t>San judas</t>
  </si>
  <si>
    <t>pendiente</t>
  </si>
  <si>
    <t>9am a 10am</t>
  </si>
  <si>
    <t>la amistad</t>
  </si>
  <si>
    <t>TERRON</t>
  </si>
  <si>
    <t>CANCHA DE LA PLANADA</t>
  </si>
  <si>
    <t>6:45 A 7:45 AM</t>
  </si>
  <si>
    <t>VILLA DEL MAR ALEGRIA DE VIVIR</t>
  </si>
  <si>
    <t>SALON COMUNAL</t>
  </si>
  <si>
    <t>7:30 A 8:30 AM</t>
  </si>
  <si>
    <t>LOS VENCEDORES</t>
  </si>
  <si>
    <t>CASA DE LA PAZ</t>
  </si>
  <si>
    <t>7 A 8 AM</t>
  </si>
  <si>
    <t>TRANSFORMACION SOCIAL</t>
  </si>
  <si>
    <t>El Guabal</t>
  </si>
  <si>
    <t>Salon San Juan Bautista</t>
  </si>
  <si>
    <t>7:00am - 8:00am</t>
  </si>
  <si>
    <t>Manantial</t>
  </si>
  <si>
    <t>Kiosco San Juan Bautista</t>
  </si>
  <si>
    <t>7:30am - 8:30am</t>
  </si>
  <si>
    <t>Anhelos De Vivir</t>
  </si>
  <si>
    <t xml:space="preserve">       El Guabal       </t>
  </si>
  <si>
    <t>Cancha San Juan Bautista</t>
  </si>
  <si>
    <t xml:space="preserve">       7:00am - 8:00am</t>
  </si>
  <si>
    <t xml:space="preserve">    Mañanitas</t>
  </si>
  <si>
    <t>ALIRIO MORA</t>
  </si>
  <si>
    <t>Cra 26 #75B-62 Alirio mora- Sendero la alameda</t>
  </si>
  <si>
    <t>6:50AM A 7:50AM</t>
  </si>
  <si>
    <t>HADAS DEL BOSQUE</t>
  </si>
  <si>
    <t>MARROQUIN 2</t>
  </si>
  <si>
    <t>Polideportivo Marroquin 2- detrás del centro de salud cauquita</t>
  </si>
  <si>
    <t>GUADALUPANAS</t>
  </si>
  <si>
    <t>MANUELA BELTRAN</t>
  </si>
  <si>
    <t>CALLE 116 CON CRA 26 K- PARQUE INFANTIL MANUELA BELTRAN</t>
  </si>
  <si>
    <t>AMIGOS DE CORAZÓN</t>
  </si>
  <si>
    <t xml:space="preserve">LAS AMERICAS </t>
  </si>
  <si>
    <t>COLISEO LAS AMERICAS</t>
  </si>
  <si>
    <t>6:30-7:30AM</t>
  </si>
  <si>
    <t>FE Y ARMONIA</t>
  </si>
  <si>
    <t>LAS AMERICAS</t>
  </si>
  <si>
    <t>MUNICIPAL</t>
  </si>
  <si>
    <t xml:space="preserve">CANCHA MÚLTIPLE DEL MUNICIPAL </t>
  </si>
  <si>
    <t xml:space="preserve">NUEVO MILENIO </t>
  </si>
  <si>
    <t xml:space="preserve">SANTA FE </t>
  </si>
  <si>
    <t>CANCHA SANTA FE 1</t>
  </si>
  <si>
    <t xml:space="preserve">6:40-7:40am </t>
  </si>
  <si>
    <t>VOLVER A VIVIR</t>
  </si>
  <si>
    <t xml:space="preserve">CANCHA SANTA FE 1 </t>
  </si>
  <si>
    <t xml:space="preserve">VOLVER A VIVIR </t>
  </si>
  <si>
    <t xml:space="preserve">Obrero </t>
  </si>
  <si>
    <t>Cra 12 entre 23 y 22a</t>
  </si>
  <si>
    <t>7 a 8 am</t>
  </si>
  <si>
    <t xml:space="preserve">Amanecer amistoso </t>
  </si>
  <si>
    <t>Valle de lili</t>
  </si>
  <si>
    <t>Cra 98d # 60 - 87 Turquesa</t>
  </si>
  <si>
    <t xml:space="preserve">Buen vivir </t>
  </si>
  <si>
    <t>Aranjues</t>
  </si>
  <si>
    <t>Cll 15a # 23a 48</t>
  </si>
  <si>
    <t>Las Unicas - Alegria de vivir</t>
  </si>
  <si>
    <t>Valle del lili</t>
  </si>
  <si>
    <t>Cra 98 A con calle 45</t>
  </si>
  <si>
    <t>7:30am a 8:30am</t>
  </si>
  <si>
    <t xml:space="preserve">Funcasudar </t>
  </si>
  <si>
    <t xml:space="preserve">Cañaverales </t>
  </si>
  <si>
    <t>Cra 61 #18A-35</t>
  </si>
  <si>
    <t>8:00am a 9:00am</t>
  </si>
  <si>
    <t xml:space="preserve">Rumbaterapia </t>
  </si>
  <si>
    <t>capri</t>
  </si>
  <si>
    <t>calle 10 a # 78 a 05</t>
  </si>
  <si>
    <t>7:30 a.m.</t>
  </si>
  <si>
    <t>acción y vida</t>
  </si>
  <si>
    <t>7:30 a.m</t>
  </si>
  <si>
    <t>Limonar</t>
  </si>
  <si>
    <t>calle 14 c con cra 65 esquina</t>
  </si>
  <si>
    <t>7.30 a.m.</t>
  </si>
  <si>
    <t>integración a la vida</t>
  </si>
  <si>
    <t>Primero de mayo</t>
  </si>
  <si>
    <t>cra 64 # 13 e 04</t>
  </si>
  <si>
    <t>flores de mayo</t>
  </si>
  <si>
    <t>primero de mayo</t>
  </si>
  <si>
    <t>Cañaverales</t>
  </si>
  <si>
    <t>cra 61 # 18 a 35</t>
  </si>
  <si>
    <t>ansias de vivir</t>
  </si>
  <si>
    <t>cañaverales</t>
  </si>
  <si>
    <t>12 de Octubre</t>
  </si>
  <si>
    <t>Cll 50 con Cra 28 F</t>
  </si>
  <si>
    <t>7:00 am - 8:00 am</t>
  </si>
  <si>
    <t>Sembrando vida - Vida sana</t>
  </si>
  <si>
    <t>Asturias</t>
  </si>
  <si>
    <t>Cra 24 B con Cll 44</t>
  </si>
  <si>
    <t>Senderos de amor</t>
  </si>
  <si>
    <t>El Rodeo</t>
  </si>
  <si>
    <t>Cll 36 No 24 D 95</t>
  </si>
  <si>
    <t>8:00 am - 9:00 am</t>
  </si>
  <si>
    <t>Quiero vivir mas</t>
  </si>
  <si>
    <t>Fenalco Kennedy</t>
  </si>
  <si>
    <t>Cll 44 No 24 C 03</t>
  </si>
  <si>
    <t>Terapeutico por mi salud - fuente de salud</t>
  </si>
  <si>
    <t xml:space="preserve">prados del norte </t>
  </si>
  <si>
    <t>Avenida 2 norte # 32 a 05
 Corp. para la tercera edad</t>
  </si>
  <si>
    <t>8:00AM</t>
  </si>
  <si>
    <t>Horas felices</t>
  </si>
  <si>
    <t>prados del norte</t>
  </si>
  <si>
    <t xml:space="preserve">salomia </t>
  </si>
  <si>
    <t>Carrera 1f con calle 45</t>
  </si>
  <si>
    <t xml:space="preserve">8:00 am </t>
  </si>
  <si>
    <t>Alianza unida</t>
  </si>
  <si>
    <t>8:00am</t>
  </si>
  <si>
    <t>OMAR TORRIJOS</t>
  </si>
  <si>
    <t>Casetta Omar torrijos</t>
  </si>
  <si>
    <t>7:00-8:00am</t>
  </si>
  <si>
    <t xml:space="preserve">asociacion para la tercera edad omar torrijos </t>
  </si>
  <si>
    <t xml:space="preserve">OMAR TORRIJOS </t>
  </si>
  <si>
    <t xml:space="preserve">grupo amigas </t>
  </si>
  <si>
    <t>Caseta Omar torrijos</t>
  </si>
  <si>
    <t>grupo amigas</t>
  </si>
  <si>
    <t>BRISAS DE MAYO</t>
  </si>
  <si>
    <t>CRA54OESTE #10-28</t>
  </si>
  <si>
    <t>7AM-8AM</t>
  </si>
  <si>
    <t>BRISAS DEL SOL</t>
  </si>
  <si>
    <t>SILOE</t>
  </si>
  <si>
    <t>CALLE 1A 0ESTE # 48-05 P- HORQUETA</t>
  </si>
  <si>
    <t>PAZ Y ALEGRIA -ENCUENTRO DE PAZ</t>
  </si>
  <si>
    <t>CALLE 1A# 48-05</t>
  </si>
  <si>
    <t xml:space="preserve">PAZ Y ALEGRIA -ENCUENTRO DE PAZ </t>
  </si>
  <si>
    <t xml:space="preserve">BRISAS DE MAYO </t>
  </si>
  <si>
    <t>CRA 45OESTE#10-28</t>
  </si>
  <si>
    <t>URBANIZACION CAÑAVERALEJO</t>
  </si>
  <si>
    <t>CANCHA  CAÑAVERALEJO</t>
  </si>
  <si>
    <t>LA MANO AMIGA</t>
  </si>
  <si>
    <t>EL BOSQUE</t>
  </si>
  <si>
    <t>AV 8AB ENTRE CALLE 50 Y 51 NORTE</t>
  </si>
  <si>
    <t>7.00AM</t>
  </si>
  <si>
    <t>ALEGRIA DE VIVIR</t>
  </si>
  <si>
    <t>LA FLORA</t>
  </si>
  <si>
    <t>CLL 63N #3E-70</t>
  </si>
  <si>
    <t>MENTES ABIERTAS</t>
  </si>
  <si>
    <t>LOS ALAMOS</t>
  </si>
  <si>
    <t xml:space="preserve">CLL 61A NORTE AV 2 </t>
  </si>
  <si>
    <t>7:00AM</t>
  </si>
  <si>
    <t>REJUVENECER</t>
  </si>
  <si>
    <t>Antonio Nariño</t>
  </si>
  <si>
    <t>Cra 40 Con 39 Parque</t>
  </si>
  <si>
    <t>7:00 am - 8:00 pm</t>
  </si>
  <si>
    <t>Auroras Cheveres</t>
  </si>
  <si>
    <t>Mariano Ramos</t>
  </si>
  <si>
    <t>Calle 44 con cra 47c Parque</t>
  </si>
  <si>
    <t>Flor del Valle</t>
  </si>
  <si>
    <t>Union de Viivienda</t>
  </si>
  <si>
    <t>Unidad Recreativa Marino Rengifo Los delfines / Cra 41 H # 38 - 75.</t>
  </si>
  <si>
    <t>Nueva Vida</t>
  </si>
  <si>
    <t>6:00 am - 7:00 pm</t>
  </si>
  <si>
    <t>Corazon de Paz</t>
  </si>
  <si>
    <t>Siete de Agosto</t>
  </si>
  <si>
    <t>Calle 72 Con Kra 11B</t>
  </si>
  <si>
    <t>7:00 a 9:00 AM</t>
  </si>
  <si>
    <t xml:space="preserve">Integracio Siete de Agosto, </t>
  </si>
  <si>
    <t>Alfonso Lopez 3</t>
  </si>
  <si>
    <t>Calle 74 No. 7Mbis 20</t>
  </si>
  <si>
    <t>3:00 a 4:00 PM</t>
  </si>
  <si>
    <t>Cardio Vascular</t>
  </si>
  <si>
    <t xml:space="preserve">Siete de Agosto </t>
  </si>
  <si>
    <t>8:00 a 9:00 AM</t>
  </si>
  <si>
    <t>Recordando el Ayer</t>
  </si>
  <si>
    <t>Union de Vivienda</t>
  </si>
  <si>
    <t>Cll 38  con K 41 G</t>
  </si>
  <si>
    <t>5:00 a 6:00 PM</t>
  </si>
  <si>
    <t>Resplandor</t>
  </si>
  <si>
    <t>Veraneras</t>
  </si>
  <si>
    <t>Cra 7J con Cll 68</t>
  </si>
  <si>
    <t>7:30 a 8:30 AM</t>
  </si>
  <si>
    <t>Unidos Para Mejorar</t>
  </si>
  <si>
    <t xml:space="preserve">La Alborada </t>
  </si>
  <si>
    <t>Polideportivo ciudad 2000</t>
  </si>
  <si>
    <t>7:00am</t>
  </si>
  <si>
    <t>Ciudad 2000.</t>
  </si>
  <si>
    <t xml:space="preserve">Ciudad 2000 </t>
  </si>
  <si>
    <t xml:space="preserve">Conjunto residencial alborada </t>
  </si>
  <si>
    <t xml:space="preserve">Depertar de la alborada </t>
  </si>
  <si>
    <t xml:space="preserve">Barrio mariano ramos </t>
  </si>
  <si>
    <t xml:space="preserve">polideportivo maria isabel urrutia </t>
  </si>
  <si>
    <t xml:space="preserve">Sol radiante </t>
  </si>
  <si>
    <t xml:space="preserve">Republica de Israel </t>
  </si>
  <si>
    <t>cancha republica de Israel</t>
  </si>
  <si>
    <t>Camino a la vida</t>
  </si>
  <si>
    <t>Guacari</t>
  </si>
  <si>
    <t>cra 9 con calle 8</t>
  </si>
  <si>
    <t>7:00 am</t>
  </si>
  <si>
    <t xml:space="preserve">vid saludable </t>
  </si>
  <si>
    <t>Santa barbara</t>
  </si>
  <si>
    <t>calle 1 con calle 10</t>
  </si>
  <si>
    <t xml:space="preserve">corazones aleges </t>
  </si>
  <si>
    <t xml:space="preserve">central </t>
  </si>
  <si>
    <t xml:space="preserve">calle 4 </t>
  </si>
  <si>
    <t>alegria de vivir</t>
  </si>
  <si>
    <t>central</t>
  </si>
  <si>
    <t>calle 4</t>
  </si>
  <si>
    <t>vereda sonso</t>
  </si>
  <si>
    <t>cic sonso</t>
  </si>
  <si>
    <t>renacer sonso</t>
  </si>
  <si>
    <t>ALFONSO LOPEZ</t>
  </si>
  <si>
    <t>CALLE 72D CON 7 C</t>
  </si>
  <si>
    <t>7:30 AM - 8:30 AM</t>
  </si>
  <si>
    <t>NUEVO AMANECER</t>
  </si>
  <si>
    <t>CALI BELLA</t>
  </si>
  <si>
    <t xml:space="preserve">CALLE 69 B # 7A -78 </t>
  </si>
  <si>
    <t>7:00 AM - 8:10 AM</t>
  </si>
  <si>
    <t>CALLE 72D CON 7C</t>
  </si>
  <si>
    <t>LAS CEIBAS</t>
  </si>
  <si>
    <t>POLIDEPORTIVO LAS CEIBAS</t>
  </si>
  <si>
    <t>7:00 AM - 8:30 AM</t>
  </si>
  <si>
    <t>ESTRELLAS DE LAS CEIBAS</t>
  </si>
  <si>
    <t>POLIDEPORTIVO LIBARDO MADRID</t>
  </si>
  <si>
    <t>CAMINOS DE LA VIDA, INDEPRNDIENTES, BELLO ATARDECER</t>
  </si>
  <si>
    <t>CAMINOS DE LA VIDA</t>
  </si>
  <si>
    <t>EL CENTRAL</t>
  </si>
  <si>
    <t>CARRERA 8 # 5-27 IGLESIA PRESBITERIANA</t>
  </si>
  <si>
    <t>6:30 - 7:30 PM</t>
  </si>
  <si>
    <t>EDAD DE ORO</t>
  </si>
  <si>
    <t>IV CENTENARIO</t>
  </si>
  <si>
    <t>CALLE 4 # 2 161 ESTADIO MUNICIPAL</t>
  </si>
  <si>
    <t>9:00-10:00am</t>
  </si>
  <si>
    <t>AMOR Y AMISTAD</t>
  </si>
  <si>
    <t>CARRERA 8 # 5-38 IE SAULO RICARDO MOLINA</t>
  </si>
  <si>
    <t>7:00-8:00PM</t>
  </si>
  <si>
    <t xml:space="preserve">VIDA </t>
  </si>
  <si>
    <t>Los Lagos I</t>
  </si>
  <si>
    <t>calle 72 # 26-39</t>
  </si>
  <si>
    <t>Renacer daniel guilar</t>
  </si>
  <si>
    <t>Villa del Lago</t>
  </si>
  <si>
    <t>diag 71a1 #25b29</t>
  </si>
  <si>
    <t>Vida activa</t>
  </si>
  <si>
    <t>8 a 9 a.m.</t>
  </si>
  <si>
    <t>Restauracion</t>
  </si>
  <si>
    <t>El poblado I</t>
  </si>
  <si>
    <t>cra 29a # 43</t>
  </si>
  <si>
    <t>La milagrosa</t>
  </si>
  <si>
    <t>Union de vivienda Popular</t>
  </si>
  <si>
    <t>39 con 41h detras del cali 16</t>
  </si>
  <si>
    <t>7-8am</t>
  </si>
  <si>
    <t>Surgir Independiente</t>
  </si>
  <si>
    <t xml:space="preserve">Mariano Ramos </t>
  </si>
  <si>
    <t>Cra 48 # 38-00</t>
  </si>
  <si>
    <t>8-9am</t>
  </si>
  <si>
    <t>Innovadoras</t>
  </si>
  <si>
    <t>Calle 46 entre 43a y 43b</t>
  </si>
  <si>
    <t>Gacelas</t>
  </si>
  <si>
    <t>8- 9am</t>
  </si>
  <si>
    <t>Dejando Huella</t>
  </si>
  <si>
    <t>Republica de Israel</t>
  </si>
  <si>
    <t>7- 8am</t>
  </si>
  <si>
    <t>Siempre Unidos</t>
  </si>
  <si>
    <t>Cra 48 #38-00</t>
  </si>
  <si>
    <t xml:space="preserve">LAUREANO GOMEZ </t>
  </si>
  <si>
    <t>POLIDEPORTIVO CRA 32 A# 49-45</t>
  </si>
  <si>
    <t>LA NUEVA ESPERANZA</t>
  </si>
  <si>
    <t>MORICHAL DE COMFANDI</t>
  </si>
  <si>
    <t>POLIDEPORTIVO  CALLE 54C CON 42C</t>
  </si>
  <si>
    <t>SALUD Y VIDA</t>
  </si>
  <si>
    <t xml:space="preserve"> CIUDAD CORDOBA </t>
  </si>
  <si>
    <t>7 A8 AM</t>
  </si>
  <si>
    <t>PROYECCION 2000 Y FUERZAS DEL SOL</t>
  </si>
  <si>
    <t>CIUDAD CORDOBA</t>
  </si>
  <si>
    <t>POLIDEPORTIVO CALLE 50 CON CRA 43</t>
  </si>
  <si>
    <t>LA NUEVA ERA</t>
  </si>
  <si>
    <t xml:space="preserve">Mojica 2 : Caseta comunal </t>
  </si>
  <si>
    <t>CRA 28E2 #72Y23</t>
  </si>
  <si>
    <t xml:space="preserve">7-8 am </t>
  </si>
  <si>
    <t>Manantial de vida 3</t>
  </si>
  <si>
    <t>Cancha Morichal-Cerca comfandi supermercado de morichal</t>
  </si>
  <si>
    <t>Carrera 44 #56E</t>
  </si>
  <si>
    <t>7-8 am</t>
  </si>
  <si>
    <t>Pasos a Seguir</t>
  </si>
  <si>
    <t>caseta comunal: Comuneros;cerca a control villanueva</t>
  </si>
  <si>
    <t>CRA 28F# 48</t>
  </si>
  <si>
    <t>Manantial de Sabiduria</t>
  </si>
  <si>
    <t>Bellavista</t>
  </si>
  <si>
    <t xml:space="preserve">Cra 3 Oes entre Cll 14 y 15 </t>
  </si>
  <si>
    <t>7:00 A 8:00 AM</t>
  </si>
  <si>
    <t>Amor sin limites  Cultural NA           Los Cristales          Alborada                  Ind bellavista</t>
  </si>
  <si>
    <t>Cascada</t>
  </si>
  <si>
    <t xml:space="preserve"> Calle 2a # 63 a 35</t>
  </si>
  <si>
    <t>Amor y alegria</t>
  </si>
  <si>
    <t>Niza S P</t>
  </si>
  <si>
    <t>Carrera 62 C # 9-100</t>
  </si>
  <si>
    <t>Viva la vida</t>
  </si>
  <si>
    <t>Carrera 62 C # 9-101</t>
  </si>
  <si>
    <t>Champagnat</t>
  </si>
  <si>
    <t>Calle 9C bis con Cra 29</t>
  </si>
  <si>
    <t xml:space="preserve">Guaduales                      eterna juventud Biblioteca              
                     </t>
  </si>
  <si>
    <t>Calle 9C bis con Cra 30</t>
  </si>
  <si>
    <t>Santa Isabel</t>
  </si>
  <si>
    <t>Cll 3 entre Carreras 38C y 38D</t>
  </si>
  <si>
    <t>Los Almendros</t>
  </si>
  <si>
    <t>Pampalinda</t>
  </si>
  <si>
    <t>Carrera 68 # 3-83</t>
  </si>
  <si>
    <t>Salud y Felicidad      Nuevo Amanecer</t>
  </si>
  <si>
    <t>Carrera 68 # 3-84</t>
  </si>
  <si>
    <t>CS</t>
  </si>
  <si>
    <t>LA BUITRERA</t>
  </si>
  <si>
    <t>POLIDEPORTIVO LA BUITRERA</t>
  </si>
  <si>
    <t>8 :00 A 9:00</t>
  </si>
  <si>
    <t>CHAMALU</t>
  </si>
  <si>
    <t>CIUDAD PACIFICA</t>
  </si>
  <si>
    <t>CANCHA CIUDAD PACIFICA</t>
  </si>
  <si>
    <t>8 AM A 9 AM</t>
  </si>
  <si>
    <t>AÑOS DE SABIDURIA</t>
  </si>
  <si>
    <t>EL HORMIGUERO</t>
  </si>
  <si>
    <t>CANCHA MULTIPLE EL HORMIGUERO</t>
  </si>
  <si>
    <t>DIOS ES AMOR</t>
  </si>
  <si>
    <t>CASCAJAL</t>
  </si>
  <si>
    <t>KIOSCO FLAMENCO</t>
  </si>
  <si>
    <t>8:30 A 9.30 AM</t>
  </si>
  <si>
    <t>REVIVIVIR</t>
  </si>
  <si>
    <t>Jamundi</t>
  </si>
  <si>
    <t xml:space="preserve">Villa Tatiana </t>
  </si>
  <si>
    <t>Carrera 3ra Sur # 3 B 15</t>
  </si>
  <si>
    <t xml:space="preserve">7 -8 am </t>
  </si>
  <si>
    <t xml:space="preserve">La Juventu Permanece </t>
  </si>
  <si>
    <t>Panamericano</t>
  </si>
  <si>
    <t>Calle 14 # 4 - 04</t>
  </si>
  <si>
    <t xml:space="preserve">10-11 am </t>
  </si>
  <si>
    <t>Hogar Geriatrico Divino Niño</t>
  </si>
  <si>
    <t>Alfaguara - Coliceo Imdere</t>
  </si>
  <si>
    <t>Via Chipaya # Km 2</t>
  </si>
  <si>
    <t>Dinamico</t>
  </si>
  <si>
    <t>Portal de Jamundi - Cancha Caseta comunal</t>
  </si>
  <si>
    <t xml:space="preserve">Calle #23   2- Etapa </t>
  </si>
  <si>
    <t xml:space="preserve">Mi Atardecer </t>
  </si>
  <si>
    <t>POLIDEPORTIVO CIUDAD CORDOBA SECTOR 3A</t>
  </si>
  <si>
    <t>RENACER A LA VIDA</t>
  </si>
  <si>
    <t>VALLADO</t>
  </si>
  <si>
    <t>POLIDEPORTIVO EL VALLADO CALLE 55 # 41D15</t>
  </si>
  <si>
    <t>FENIX</t>
  </si>
  <si>
    <t>CALLE 96 # 28E-01 HOSPITAL ISAIAS DUARTE CANCINO</t>
  </si>
  <si>
    <t>9AM-10AM</t>
  </si>
  <si>
    <t>ISAIAS DUARTE</t>
  </si>
  <si>
    <t>KIOSKO BAJOS DE CIUDAD CORDOBA</t>
  </si>
  <si>
    <t>ANGELITOS</t>
  </si>
  <si>
    <t>FARALLONES-POLIDEPORTIVO</t>
  </si>
  <si>
    <t xml:space="preserve"> cra 72 #1c-68</t>
  </si>
  <si>
    <t>4:00 - 5:00 PM</t>
  </si>
  <si>
    <t>AMIGAS DE LA ALEGRIA/ FARALLONES</t>
  </si>
  <si>
    <t>MELENDEZ</t>
  </si>
  <si>
    <t xml:space="preserve">Calle 4 #93-00 Cancha Melendez/ CASETA COMUNAL </t>
  </si>
  <si>
    <t>LOS GIRASOLES /SEMILLAS/AÑORANZAS</t>
  </si>
  <si>
    <t>ALTO JORDAN</t>
  </si>
  <si>
    <t xml:space="preserve">             Cra 94#2-2B Oste</t>
  </si>
  <si>
    <t>LA AMISTAD</t>
  </si>
  <si>
    <t>MIERCOLES</t>
  </si>
  <si>
    <t>LOURDES</t>
  </si>
  <si>
    <t>Cra 70 #1a-30 POLIDEPORTIVO LOURDES</t>
  </si>
  <si>
    <t>4:00-5:00 PM</t>
  </si>
  <si>
    <t>LAS ACACIAS</t>
  </si>
  <si>
    <t>POLVORINES - SECTOR SERVIVIENDA</t>
  </si>
  <si>
    <t>Cancha Servivienda .  Cra 94 #1C -62</t>
  </si>
  <si>
    <t>4:00- 5:00 PM</t>
  </si>
  <si>
    <t>NUEVO AMANECER/</t>
  </si>
  <si>
    <t>Nueva Tequendama</t>
  </si>
  <si>
    <t>Cra 53#7-111 Club Tequendama</t>
  </si>
  <si>
    <t>8 a 9 am</t>
  </si>
  <si>
    <t xml:space="preserve">Vida Nueva </t>
  </si>
  <si>
    <t>Adultos Saludables</t>
  </si>
  <si>
    <t>Cra 42a Calle 9c- 9d Parque cambulos</t>
  </si>
  <si>
    <t>7:30 a 8:30 am</t>
  </si>
  <si>
    <t xml:space="preserve">Adultos saludables </t>
  </si>
  <si>
    <t>Fundadoras de San Fernando</t>
  </si>
  <si>
    <t>Calle5b 4 con Cra 38</t>
  </si>
  <si>
    <t xml:space="preserve">Fundadoras de san fernando </t>
  </si>
  <si>
    <t>ESTA DE</t>
  </si>
  <si>
    <t>PERMISO</t>
  </si>
  <si>
    <t>REGRESA EL 14</t>
  </si>
  <si>
    <t>BARRIO</t>
  </si>
  <si>
    <t>DIRECCIÓN / ESCENARIO DEPORTIVO</t>
  </si>
  <si>
    <t>HORARIO</t>
  </si>
  <si>
    <t>NOMBRE DEL GRUPO</t>
  </si>
  <si>
    <t>COMUNA / MUNICIPIO</t>
  </si>
  <si>
    <t>DIAS</t>
  </si>
  <si>
    <t>COMUNAS</t>
  </si>
  <si>
    <t>BARRIOS</t>
  </si>
  <si>
    <t xml:space="preserve">MONITOR </t>
  </si>
  <si>
    <t>TERRON COLORADO</t>
  </si>
  <si>
    <t>Coliseo Jose Celesitino Mutis, Avenida 6 Oeste con Calle 17oe-02A</t>
  </si>
  <si>
    <t xml:space="preserve">ALAMOS </t>
  </si>
  <si>
    <t>Polideportivo Ciudad los Alamos calle62N # 2fn30</t>
  </si>
  <si>
    <t>VIERNES 7:00AM - 8:00AM</t>
  </si>
  <si>
    <t>BRISAS DE LOS ALAMOS</t>
  </si>
  <si>
    <t xml:space="preserve">Av 2N con 74N Cancha Multiple Ladera del  Rio </t>
  </si>
  <si>
    <t>SAN BOSCO</t>
  </si>
  <si>
    <t>Calle 9 # 13 - 50 parque san bosco</t>
  </si>
  <si>
    <t>MARTES 8:00 - 9:00 AM</t>
  </si>
  <si>
    <t>SAN CAYETANO</t>
  </si>
  <si>
    <t>Teatrino Frente a la Iglesia cra 13Bis oeste con calle 1</t>
  </si>
  <si>
    <t>MARTES 8:00 - 9:00 PM</t>
  </si>
  <si>
    <t>CALIMA</t>
  </si>
  <si>
    <t>Sede Comunal carrera 6ta N 65N-69</t>
  </si>
  <si>
    <t>LOS AMENDROS</t>
  </si>
  <si>
    <t>Cancha Multiple los Almendros Dakota Clle 59 entre Cra 1d y 1f</t>
  </si>
  <si>
    <t>JUEVES 8:00 PM- 9:00 PM</t>
  </si>
  <si>
    <t>VILLA VERACRUZ</t>
  </si>
  <si>
    <t>Parque Cra 1D con calle 61</t>
  </si>
  <si>
    <t>JUEVES 8:00 AM- 9:00 AM</t>
  </si>
  <si>
    <t>GUAYACANES</t>
  </si>
  <si>
    <t>Cancha embaldosada Cra 2b con Calle 69</t>
  </si>
  <si>
    <t>VILLA DEL PRADO</t>
  </si>
  <si>
    <t>Parque Carrera 4d con Calle 60a</t>
  </si>
  <si>
    <t>MARTES 8:00AM</t>
  </si>
  <si>
    <t>Cancha y Kiosko Calle 64a 1d 15</t>
  </si>
  <si>
    <t>LOS ANDES</t>
  </si>
  <si>
    <t>Sede Comunal Calle 56 No 1f -128</t>
  </si>
  <si>
    <t xml:space="preserve">OASIS DE COMFANDI </t>
  </si>
  <si>
    <t>Urbanizacion Cancha de oasis de Comfandi Cra.3BN- CALLE 71 E</t>
  </si>
  <si>
    <t>ALCAZARES</t>
  </si>
  <si>
    <t xml:space="preserve">Parque Calle 70 C Cra 103 </t>
  </si>
  <si>
    <t>MIERCOLES 7:00PM</t>
  </si>
  <si>
    <t>GUADUALES</t>
  </si>
  <si>
    <t>Polideportivo los Guaduales Cra 9 # 71 - 35</t>
  </si>
  <si>
    <t>VIERNS 7:00AM</t>
  </si>
  <si>
    <t xml:space="preserve">Cll. 72A norte Cra.5ta norte, cancha multiple Matecaña </t>
  </si>
  <si>
    <t>Cancha UEFA Cra. 2da N-72B Floraria 2</t>
  </si>
  <si>
    <t>FLORALIA I</t>
  </si>
  <si>
    <t>Las Américas Calle 77N con cra 3 ABN</t>
  </si>
  <si>
    <t>LUNES Y MIERCOLES 8:0030PM</t>
  </si>
  <si>
    <t>COMFENALCO</t>
  </si>
  <si>
    <t xml:space="preserve">Carrera 1fn  #  77 esquina Cancha Multiple </t>
  </si>
  <si>
    <t>SAN LUIS  CIUDAD DE CALI</t>
  </si>
  <si>
    <t>carrera 1 a - 4d sobre la 73av</t>
  </si>
  <si>
    <t>SAN LUIS</t>
  </si>
  <si>
    <t>Poliderportivo Calle 71 #1A-10 50</t>
  </si>
  <si>
    <t>LUNES, MIERCOLES 7:00 - 8:00PM</t>
  </si>
  <si>
    <t>CALIMIO NORTE</t>
  </si>
  <si>
    <t>Cra1A 4 con clle 73 y 76 Colegio Llano Verde Santa Isabel de Hungria</t>
  </si>
  <si>
    <t>PETECUY 2</t>
  </si>
  <si>
    <t xml:space="preserve"> Polideportivo Calle 74 #1C 1-75</t>
  </si>
  <si>
    <t>VIERNES 7:00PM</t>
  </si>
  <si>
    <t>GAITAN</t>
  </si>
  <si>
    <t>separador calle 73 entre cra 2da y 2da a</t>
  </si>
  <si>
    <t>7 DE AGOSTO</t>
  </si>
  <si>
    <t>Puente de los Mil Dias. Autopista sur, con simon bolivarTroncal calle 70 entre carrera 13 y 15</t>
  </si>
  <si>
    <t>CEIBA BASE</t>
  </si>
  <si>
    <t>Carrera 8 con 68 corredor verde</t>
  </si>
  <si>
    <t>TRONCAL</t>
  </si>
  <si>
    <t>Calle cerrada Carrera 11b # 39-58</t>
  </si>
  <si>
    <t>INDUSTRIAL 2</t>
  </si>
  <si>
    <t xml:space="preserve">Salon Comunal Cll. 35 #7A-102 </t>
  </si>
  <si>
    <t>GUAYAQUIL</t>
  </si>
  <si>
    <t>Calle 13A N° 18 - 63 Salon Comunal</t>
  </si>
  <si>
    <t>MANUEL MARIA BUENAVENTURA</t>
  </si>
  <si>
    <t>Parque de Cien palos calle 17 # 20 - 00</t>
  </si>
  <si>
    <t>EL DORADO</t>
  </si>
  <si>
    <t>Polideportivo el Dorado Cll.13A #36-37</t>
  </si>
  <si>
    <t>LA SELVA</t>
  </si>
  <si>
    <t>Concha Acustica la selva calle 14 con cra 48a -32</t>
  </si>
  <si>
    <t>MARTES 8:00PM</t>
  </si>
  <si>
    <t>COLSEGUROS</t>
  </si>
  <si>
    <t>Parque Calle 12C con Carrera 31</t>
  </si>
  <si>
    <t>LUNES 7:00AM</t>
  </si>
  <si>
    <t>SAN JUDAS 2</t>
  </si>
  <si>
    <t>Parque Recreativo Clle 23 con Cra 49A</t>
  </si>
  <si>
    <t xml:space="preserve">SAN CARLOS </t>
  </si>
  <si>
    <t>Parque Gimnasia y Salud cra4B cl 30 Calle 31A Cra 33C</t>
  </si>
  <si>
    <t>LUNES 6:AM</t>
  </si>
  <si>
    <t xml:space="preserve">Parque de la tarima Calle 31A cra 33 C </t>
  </si>
  <si>
    <t>JUEVES 7AM</t>
  </si>
  <si>
    <t>Polideportivo La Fortaleza calle 30A con 31a</t>
  </si>
  <si>
    <t>LA ESPERANZA</t>
  </si>
  <si>
    <t>Cancha multiple, carrera 39 con 26c</t>
  </si>
  <si>
    <t>AGUA BLANCA</t>
  </si>
  <si>
    <t>Calle 26A CON CRA 25 – Parque agua blanca</t>
  </si>
  <si>
    <t>LUNES Y JUEVES 7:00AM A 8:00AM</t>
  </si>
  <si>
    <t>FENALCO KENNEDY</t>
  </si>
  <si>
    <t>Cancha de microfutbol esCalle 49 con carrera 25 a esquina</t>
  </si>
  <si>
    <t>LUNES 8:00PM</t>
  </si>
  <si>
    <t>NUEVA FLORESTA</t>
  </si>
  <si>
    <t xml:space="preserve">Parque de la Virgen Calle 59A Carrera 24B </t>
  </si>
  <si>
    <t>JUEVES 7:00PM</t>
  </si>
  <si>
    <t>20 DE JULIO</t>
  </si>
  <si>
    <t>Sede comunal Cra 23 a calle 28</t>
  </si>
  <si>
    <t>ASTURIAS</t>
  </si>
  <si>
    <t>Cancha Policia Asturias Cll.44 con 24C</t>
  </si>
  <si>
    <t>12 DE OCTUBRE</t>
  </si>
  <si>
    <t>Polideportivo 12 de Octubre Calle 50 No. 28F-130</t>
  </si>
  <si>
    <t>COMUNEROS II</t>
  </si>
  <si>
    <t>Parque Longitudinal, Cll.72W #28D-11</t>
  </si>
  <si>
    <t>Cancha de colores Calle 72 Carrera 28D 2 - D3</t>
  </si>
  <si>
    <t>PUERTAS DEL SOL</t>
  </si>
  <si>
    <t>Plazoleta Cll 85 con Cra 26</t>
  </si>
  <si>
    <t>Cancha Cra 26J Cll 121</t>
  </si>
  <si>
    <t>UNIDAD RECREATIVA LA ORQUIDEA</t>
  </si>
  <si>
    <t>Poliderportivo Cra 27D # 114-63</t>
  </si>
  <si>
    <t>LUNES Y MARTES 7:30PM A 8:30PM</t>
  </si>
  <si>
    <t>MARROQUIN LOS PIZAMOS</t>
  </si>
  <si>
    <t>Parque Cll 26C1 # 73-63</t>
  </si>
  <si>
    <t>Cancha Kiosco Azul-Cra 48 con Cll 50</t>
  </si>
  <si>
    <t xml:space="preserve"> Polideportivo el Vallado Cra 41b #54-55</t>
  </si>
  <si>
    <t>MIERCOLES 7:00AM - 8:00AM</t>
  </si>
  <si>
    <t xml:space="preserve">Cancha Enrique Olaya Herrera Cra. 41b con 50 </t>
  </si>
  <si>
    <t>POBLADO II</t>
  </si>
  <si>
    <t>FUNDAUTONOMA - Cra 28 #72y-09</t>
  </si>
  <si>
    <t>MARIANO RAMOS</t>
  </si>
  <si>
    <t>Parque Coliseo Maria Isabel Urrutia, Carrera 48 # 38 - 00</t>
  </si>
  <si>
    <t>REPUBLICA DE ISRAEL</t>
  </si>
  <si>
    <t>Parque Tercera Edad, Calle 46 con Carrera  43A</t>
  </si>
  <si>
    <t>ANTONIO NARIÑO</t>
  </si>
  <si>
    <t xml:space="preserve">Cancha Antonio Nariño, Carrera 40 con Calle 39 </t>
  </si>
  <si>
    <t>Caseta Comunal, Carrera 40 # 43 - 03</t>
  </si>
  <si>
    <t>LIMONAR</t>
  </si>
  <si>
    <t>Parque humedal cll 14 car 56</t>
  </si>
  <si>
    <t>VIERNES DE 730 A830AM</t>
  </si>
  <si>
    <t>BRISAS DEL LIMONAR</t>
  </si>
  <si>
    <t>Parque La ormiga Cra 65b con 13</t>
  </si>
  <si>
    <t>MARTES 7:00 AM</t>
  </si>
  <si>
    <t>LA PLAYA</t>
  </si>
  <si>
    <t>Cancha multiple carrera calle 7 No 96-51</t>
  </si>
  <si>
    <t>CAÑAVERALES</t>
  </si>
  <si>
    <t>Caseta Comunal Cra 61A #18a 35</t>
  </si>
  <si>
    <t>LUNES 7:30PM</t>
  </si>
  <si>
    <t>CUDADELA CONFANDI</t>
  </si>
  <si>
    <t>Cancha multipli iglesia juan Gabriel Cra80 con 38</t>
  </si>
  <si>
    <t>CANEY ESPECIAL</t>
  </si>
  <si>
    <t>Parque caney carrera 80 con 42</t>
  </si>
  <si>
    <t>MARTES 7:15AM</t>
  </si>
  <si>
    <t>ALTOS DEL CANEY</t>
  </si>
  <si>
    <t xml:space="preserve">Cancha Multiple Calle 42 entre cra 85c y 85e </t>
  </si>
  <si>
    <t>MARTES 7:00PM</t>
  </si>
  <si>
    <t>PAMPALINDA</t>
  </si>
  <si>
    <t>Parque -cra 63- calle 2a</t>
  </si>
  <si>
    <t>CALIMIO DECEPAZ</t>
  </si>
  <si>
    <t>Polideportivo Cra.26M 3 #121-97</t>
  </si>
  <si>
    <t>SOL DE ORIENTE</t>
  </si>
  <si>
    <t xml:space="preserve">Junta de Accion Comunal </t>
  </si>
  <si>
    <t>CANDELARIA</t>
  </si>
  <si>
    <t>JAMUNDI</t>
  </si>
  <si>
    <t>YUMBO</t>
  </si>
  <si>
    <t>AMANECER SALUDABLE</t>
  </si>
  <si>
    <t>SINTRAMUNICIPIO</t>
  </si>
  <si>
    <t>LAS DINAMICAS</t>
  </si>
  <si>
    <t>Carrera 10AN #14N-32</t>
  </si>
  <si>
    <t>PRADERA VILLAMARINA CON ESTILO SALUDABLE</t>
  </si>
  <si>
    <t>LUNES, MARTES Y MIERCOLES 5:30 PM</t>
  </si>
  <si>
    <t>La Regina Carrera 6#6-16</t>
  </si>
  <si>
    <t>VILLACOLOMBIA</t>
  </si>
  <si>
    <t>CRRA 12 E # 49- 50 PARQUE INFANTIL VILLACOLOMBIA</t>
  </si>
  <si>
    <t>LUNES, MARTES Y JUEVES 8:30 - 9:30 PM</t>
  </si>
  <si>
    <t>JOSE HOLGUIN EN FORMA</t>
  </si>
  <si>
    <t>Lunes, miercoles y viernes 8:15 PM</t>
  </si>
  <si>
    <t>SINDICAL</t>
  </si>
  <si>
    <t>CARRERA 28C NO. 44 - 80</t>
  </si>
  <si>
    <t>Lunes y miercoles 7:00pm – 8:00pm</t>
  </si>
  <si>
    <t>Calle Cerrada Calle 50 con cra 83c esquina</t>
  </si>
  <si>
    <t>Lunes, marte y jueves 7:00 AM</t>
  </si>
  <si>
    <t>SAMAN DE LAS VEGAS</t>
  </si>
  <si>
    <t>Parque Principal Cra 85c con calle 55</t>
  </si>
  <si>
    <t>Lunes y Martes 8:00am y Miercoles 7:00am</t>
  </si>
  <si>
    <t>CONSOLIDADO GENERAL DE AEROBICOS / PROGRAMA HABITOS Y ESTILOS DE VIDA SALUDABLES 2021</t>
  </si>
  <si>
    <t>CONSOLIDADO GENERAL DE GIMNASIA DIRIGIDA PARA EL ADULTO MAYOR / PROGRAMA HABITOS Y ESTILOS DE VIDA SALUDABLES 2021</t>
  </si>
  <si>
    <t>LUNES 7:00 A 8:00 AM</t>
  </si>
  <si>
    <t>MARTES A  JUEVES 7:00-8:00AM</t>
  </si>
  <si>
    <t>BAVARIA ACTIVA Y SALUDABLE</t>
  </si>
  <si>
    <t>CANEY SALUDABLE</t>
  </si>
  <si>
    <t>ACTÍVATE EN LAS VEGAS</t>
  </si>
  <si>
    <t>Diagonal 71C1 Cra. 26H3 Junto a la Iglesia el Buen Pastor</t>
  </si>
  <si>
    <t>Cra 10 con Calle 50 Polideportivo VillaColombia</t>
  </si>
  <si>
    <t xml:space="preserve"> CRA 46 CON CALLE 36 AV Simon Bolivar puerto rellena al lado de Cedima</t>
  </si>
  <si>
    <t>Lunes, Miercoles y Viernes 7:00PM</t>
  </si>
  <si>
    <t>Lunes, Miercoles y Viernes 7:00 AM</t>
  </si>
  <si>
    <t>Lunes Miercoles y Jueves 6:30 PM</t>
  </si>
  <si>
    <t>Angie Lizeth Galeano</t>
  </si>
  <si>
    <t>José Alexis Cutiva</t>
  </si>
  <si>
    <t>RICARDO BALCAZAR</t>
  </si>
  <si>
    <t>VILLA DEL LAGO</t>
  </si>
  <si>
    <t>Diagonal 71A1 con 25d1 Canchas de Villa del Lago</t>
  </si>
  <si>
    <t>CALI SALUDABLE</t>
  </si>
  <si>
    <t>PRADERA SALUDABLE</t>
  </si>
  <si>
    <t>Cra 15 con calles 16 y 17</t>
  </si>
  <si>
    <t>Lunes, Miercoles y viernes  6:00 PM</t>
  </si>
  <si>
    <t>PODER DE VIDA</t>
  </si>
  <si>
    <t xml:space="preserve">Parque Uribe </t>
  </si>
  <si>
    <t>Carrera 7A #13 -51 Polideportivo Jairo Yantén ( La Tomatera)</t>
  </si>
  <si>
    <t>Parque Belalcazar /Auditorio edificio calle 5ta #6-21</t>
  </si>
  <si>
    <t>Lunes y  miercoles  6:30 AM viernes 6:00  AM</t>
  </si>
  <si>
    <t>Jueves 6:30AM</t>
  </si>
  <si>
    <t>Lunes Miercoles y Viernes 5:30 PM</t>
  </si>
  <si>
    <t>Martes, Miercoles y Jueves 7:00PM</t>
  </si>
  <si>
    <t>Paola Andrea Perez Ricaute</t>
  </si>
  <si>
    <t xml:space="preserve"> DANZA Y RITMO</t>
  </si>
  <si>
    <t>COLISEO SALUD Y VIDA</t>
  </si>
  <si>
    <t>ESTILO DE VIDA SALUDABLE</t>
  </si>
  <si>
    <t>FLORIDA ACTIVO Y SALUDABLE</t>
  </si>
  <si>
    <t>Cancha de Baloncesto de Villamarina-Pradera</t>
  </si>
  <si>
    <t>Corregimiento San Antonio de los Caballeros</t>
  </si>
  <si>
    <t xml:space="preserve">Cra 26 con Calle 10 Esquina </t>
  </si>
  <si>
    <t xml:space="preserve"> Calle 6 con Cra 8 Parque Bosque Municipal</t>
  </si>
  <si>
    <t>Polideportivo la Casilda</t>
  </si>
  <si>
    <t>LUNES, MARTES Y MIERCOLES 7:00 AM</t>
  </si>
  <si>
    <t>LUNES, MARTES Y JUEVES 8:30 AM</t>
  </si>
  <si>
    <t>JUEVES 7:00 AM</t>
  </si>
  <si>
    <t>LUNES, MIERCOLES Y VIERNES 7:00 PM</t>
  </si>
  <si>
    <t>FLORIDA</t>
  </si>
  <si>
    <t>CARMELO SALUDABLE</t>
  </si>
  <si>
    <t>FUERZA LATINA</t>
  </si>
  <si>
    <t>ESTILOS  LA REGINA</t>
  </si>
  <si>
    <t>Corregimiento el Carmelo Cancha Principal</t>
  </si>
  <si>
    <t>Candelaria Cancha Zafra</t>
  </si>
  <si>
    <t>MIERCOLES 4:00PM  JUEVES Y VIERNES 6:00PM</t>
  </si>
  <si>
    <t>LUNES, MARTES Y MIERCOLES  8:00 AM</t>
  </si>
  <si>
    <t>MARTES, MIERCOLES Y JUEVES 5:30 PM</t>
  </si>
  <si>
    <t xml:space="preserve">Jhoana Andrea Rozo Mendoza 
</t>
  </si>
  <si>
    <t xml:space="preserve">Angela Velez      
</t>
  </si>
  <si>
    <t xml:space="preserve">Juan Carlos Prado                                                     </t>
  </si>
  <si>
    <t xml:space="preserve">Katerine Rivera                    </t>
  </si>
  <si>
    <t xml:space="preserve">Tito Florentino 
</t>
  </si>
  <si>
    <t xml:space="preserve">Erika Bibiana Ramirez  </t>
  </si>
  <si>
    <t xml:space="preserve">Oscar Aponte                                                                                        </t>
  </si>
  <si>
    <t xml:space="preserve">Victoria Charry
</t>
  </si>
  <si>
    <t xml:space="preserve">Juan Carlos Prado   
</t>
  </si>
  <si>
    <t xml:space="preserve">German Bermudez 
</t>
  </si>
  <si>
    <t>Estiven Vladimir Ortiz</t>
  </si>
  <si>
    <t xml:space="preserve">Alba Luz Cardona                                                                                                     </t>
  </si>
  <si>
    <t xml:space="preserve">Catherine Loboa </t>
  </si>
  <si>
    <t>Yamile Linares</t>
  </si>
  <si>
    <t>Andres Zules</t>
  </si>
  <si>
    <t xml:space="preserve">Valentina Garcia </t>
  </si>
  <si>
    <t xml:space="preserve">Jofry Delgado                                       </t>
  </si>
  <si>
    <t xml:space="preserve">Katerine Rivera                     </t>
  </si>
  <si>
    <t xml:space="preserve">Yuliana Muñoz Velazco </t>
  </si>
  <si>
    <t xml:space="preserve">Diego Alirio Luna                                                                                                             </t>
  </si>
  <si>
    <t xml:space="preserve">Carlos M. Yanguas                                                                                                               </t>
  </si>
  <si>
    <t>Danilsa Bolaños</t>
  </si>
  <si>
    <t xml:space="preserve">Jhon Bairon Espinosa                   </t>
  </si>
  <si>
    <t xml:space="preserve">Yulieth Urrea                         
</t>
  </si>
  <si>
    <t xml:space="preserve">Aura Elena Plaza
</t>
  </si>
  <si>
    <t xml:space="preserve">Jozman Fernando Quenguan
</t>
  </si>
  <si>
    <t xml:space="preserve">Jhon Fredy Hernandez 
</t>
  </si>
  <si>
    <t>Jozman Fernando Quenguan</t>
  </si>
  <si>
    <t xml:space="preserve">Katherin Cortes                                                                                                   </t>
  </si>
  <si>
    <t xml:space="preserve">Jennifer Ramirez                                                                                                                         </t>
  </si>
  <si>
    <t xml:space="preserve">Fabio Palacios         
 </t>
  </si>
  <si>
    <t xml:space="preserve">Daniela Yepez Toro                                                                                                             </t>
  </si>
  <si>
    <t xml:space="preserve">Jennifer Ramirez Alcalde                                                                                       </t>
  </si>
  <si>
    <t xml:space="preserve">Sandra Gomez                                                                                                             </t>
  </si>
  <si>
    <t xml:space="preserve">Luisa Guevara                                                                                              </t>
  </si>
  <si>
    <t xml:space="preserve">Martha Isabel Garcia                                                                                                </t>
  </si>
  <si>
    <t xml:space="preserve">Jhonny Zapata Loaiza                                                                                      </t>
  </si>
  <si>
    <t xml:space="preserve">Fabio Palacios                                                                            </t>
  </si>
  <si>
    <t xml:space="preserve">Martha Isabel Garcia                                                                                      </t>
  </si>
  <si>
    <t xml:space="preserve">Viviana Rengifo                                                                                                                        </t>
  </si>
  <si>
    <t xml:space="preserve">Luz Amparo Valencia
</t>
  </si>
  <si>
    <t xml:space="preserve">Fabio Palacios                         </t>
  </si>
  <si>
    <t>Contacto</t>
  </si>
  <si>
    <t>CARLOS SAAVEDRA                                                                                                                3165385082</t>
  </si>
  <si>
    <t>CARLOS RAMIREZ                                                                                                                    3165385082</t>
  </si>
  <si>
    <t>GLORIA NANCY QUINTERO                                                                                                  3165385082</t>
  </si>
  <si>
    <t>DAVID ENRIQUE ZAPATA                                                                                                     3165385082</t>
  </si>
  <si>
    <t>ANDREA SOLARTE                                                                                                                   3165385082</t>
  </si>
  <si>
    <t>LUIS MIGUEL PEREZ                                                                                                                3165385082</t>
  </si>
  <si>
    <t xml:space="preserve">MARGARITA RAMIREZ   3165385082                                                                                                       </t>
  </si>
  <si>
    <t xml:space="preserve">LUZ MARINA ZAMORA    3165385082                                                                                                      </t>
  </si>
  <si>
    <t xml:space="preserve">KIMBERLY AGUIRRE 3165385082                                                                                                               </t>
  </si>
  <si>
    <t xml:space="preserve">MARIA FERNANDA GALLARDO         3165385082                                                                                   </t>
  </si>
  <si>
    <t xml:space="preserve">LADY GONZALEZ       3165385082                                                                                                                        </t>
  </si>
  <si>
    <t xml:space="preserve">LEIDY CRUZ BERMUDEZ  3165385082                                                                                                         </t>
  </si>
  <si>
    <t xml:space="preserve">WILDER CALAMBAZ  3165385082                                                                                                                </t>
  </si>
  <si>
    <t xml:space="preserve">LUZ ASTRID TORRES   3165385082                                                                                                              </t>
  </si>
  <si>
    <t xml:space="preserve">GLORIA INES AGUDELO 3165385082                                                                                                           </t>
  </si>
  <si>
    <t xml:space="preserve">CAROLINA LOPEZ FAJARDO 3165385082                                                                                                 </t>
  </si>
  <si>
    <t xml:space="preserve"> KATHERINE DIAZ PERALTA 3165385082                                                                                                       </t>
  </si>
  <si>
    <t xml:space="preserve">SANDRA TATIANA COLLAZOS                3165385082                                                                                     </t>
  </si>
  <si>
    <t xml:space="preserve">CARMEN ESTACIO FIRIGUA 3165385082                                                                                                  </t>
  </si>
  <si>
    <t xml:space="preserve">MONICA HOYOS BUITRAGO 3165385082                                                                                                 </t>
  </si>
  <si>
    <t xml:space="preserve">ELIZABETH AFANADOR   3165385082                                                                                                         </t>
  </si>
  <si>
    <t xml:space="preserve">EDWIN LASSO GRUESO  3165385082                                                                                                         </t>
  </si>
  <si>
    <t xml:space="preserve">DINA GISELE SEVILLANO  3165385082                                                                                                           </t>
  </si>
  <si>
    <t xml:space="preserve">MAYRA TRIVIÑO HERRERA  3165385082                                                                                                    </t>
  </si>
  <si>
    <t xml:space="preserve">VANESSA RAMIREZ    3165385082                                                                                                                  </t>
  </si>
  <si>
    <t xml:space="preserve">JENIFFER RIASCOS    3165385082                                                                                                                    </t>
  </si>
  <si>
    <t xml:space="preserve">YAQUELINE QUINA MULATO 3165385082                                                                                               </t>
  </si>
  <si>
    <t xml:space="preserve">ERIKA BUSTAMANTE MERCADO                 3165385082                                                                                    </t>
  </si>
  <si>
    <t xml:space="preserve">MELISSA CASTILLO CASTILLO                 3165385082                                                                                         </t>
  </si>
  <si>
    <t xml:space="preserve">MARIA E. HERRERA  3165385082                                                                                                                   </t>
  </si>
  <si>
    <t xml:space="preserve">ANABEL QUIÑONES   3165385082                                                                                                                 </t>
  </si>
  <si>
    <t xml:space="preserve">JULIANA SAAVEDRA      3165385082                                                                                                             </t>
  </si>
  <si>
    <t>JUAN CARLOS  PRADO GIL                                                                                                    3165385082</t>
  </si>
  <si>
    <t xml:space="preserve">YHON LOPEZ GIRALDO 3165385082                                                                                                                           </t>
  </si>
  <si>
    <t xml:space="preserve">DARLIN JOHANA ANDRADE 3165385082                                                                                                    </t>
  </si>
  <si>
    <t xml:space="preserve">CLAUDIA CELIS MILLAN 3165385082                                                                                                          </t>
  </si>
  <si>
    <t xml:space="preserve">JUAN CARLOS PRADO MORENO                       3165385082                                                                                                                                                                                  </t>
  </si>
  <si>
    <t xml:space="preserve">MARIA ANGELICA TORRES 3165385082                                                                                                    </t>
  </si>
  <si>
    <t xml:space="preserve">LORENA GOMEZ      3165385082                                                                                                                   </t>
  </si>
  <si>
    <t xml:space="preserve">FABIAN ALZATE MARIN    3165385082                                                                                                          </t>
  </si>
  <si>
    <t xml:space="preserve">HAZAEL PAYARES     3165385082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</si>
</sst>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 de &quot;mmmm"/>
  </numFmts>
  <fonts count="17" x14ac:knownFonts="1">
    <font>
      <sz val="11"/>
      <color theme="1"/>
      <name val="Arial"/>
    </font>
    <font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FF0000"/>
      <name val="Arial"/>
      <family val="2"/>
    </font>
    <font>
      <sz val="11"/>
      <color rgb="FF222222"/>
      <name val="Arial"/>
      <family val="2"/>
    </font>
    <font>
      <b/>
      <u/>
      <sz val="14"/>
      <color theme="1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rgb="FFD0CE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/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12" xfId="0" applyFont="1" applyFill="1" applyBorder="1"/>
    <xf numFmtId="0" fontId="12" fillId="0" borderId="23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15" xfId="0" applyFont="1" applyFill="1" applyBorder="1"/>
    <xf numFmtId="0" fontId="2" fillId="0" borderId="9" xfId="0" applyFont="1" applyFill="1" applyBorder="1"/>
    <xf numFmtId="0" fontId="2" fillId="0" borderId="16" xfId="0" applyFont="1" applyFill="1" applyBorder="1"/>
    <xf numFmtId="0" fontId="2" fillId="0" borderId="13" xfId="0" applyFont="1" applyFill="1" applyBorder="1"/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2" xfId="0" applyFont="1" applyBorder="1"/>
    <xf numFmtId="0" fontId="5" fillId="0" borderId="10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2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1" xfId="0" applyFont="1" applyBorder="1" applyAlignment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5"/>
  <sheetViews>
    <sheetView tabSelected="1" topLeftCell="A222" zoomScale="70" zoomScaleNormal="70" workbookViewId="0">
      <selection activeCell="D229" sqref="D229"/>
    </sheetView>
  </sheetViews>
  <sheetFormatPr baseColWidth="10" defaultRowHeight="14.25" x14ac:dyDescent="0.2"/>
  <cols>
    <col min="1" max="1" width="9.625" style="7" customWidth="1"/>
    <col min="2" max="2" width="24.75" style="25" bestFit="1" customWidth="1"/>
    <col min="3" max="3" width="12.375" style="25" bestFit="1" customWidth="1"/>
    <col min="4" max="4" width="11.625" style="25" bestFit="1" customWidth="1"/>
    <col min="5" max="5" width="16.5" style="25" bestFit="1" customWidth="1"/>
    <col min="6" max="6" width="49" style="25" bestFit="1" customWidth="1"/>
    <col min="7" max="7" width="43.75" style="26" bestFit="1" customWidth="1"/>
    <col min="8" max="8" width="34.625" style="25" bestFit="1" customWidth="1"/>
    <col min="9" max="16384" width="11" style="7"/>
  </cols>
  <sheetData>
    <row r="2" spans="2:8" x14ac:dyDescent="0.2">
      <c r="B2" s="68" t="s">
        <v>677</v>
      </c>
      <c r="C2" s="68"/>
      <c r="D2" s="68"/>
      <c r="E2" s="68"/>
      <c r="F2" s="68"/>
      <c r="G2" s="68"/>
      <c r="H2" s="68"/>
    </row>
    <row r="3" spans="2:8" x14ac:dyDescent="0.2">
      <c r="B3" s="68"/>
      <c r="C3" s="68"/>
      <c r="D3" s="68"/>
      <c r="E3" s="68"/>
      <c r="F3" s="68"/>
      <c r="G3" s="68"/>
      <c r="H3" s="68"/>
    </row>
    <row r="4" spans="2:8" ht="32.25" customHeight="1" x14ac:dyDescent="0.2">
      <c r="B4" s="4" t="s">
        <v>85</v>
      </c>
      <c r="C4" s="5" t="s">
        <v>498</v>
      </c>
      <c r="D4" s="4" t="s">
        <v>499</v>
      </c>
      <c r="E4" s="6" t="s">
        <v>496</v>
      </c>
      <c r="F4" s="5" t="s">
        <v>494</v>
      </c>
      <c r="G4" s="5" t="s">
        <v>495</v>
      </c>
      <c r="H4" s="6" t="s">
        <v>497</v>
      </c>
    </row>
    <row r="5" spans="2:8" ht="28.5" x14ac:dyDescent="0.2">
      <c r="B5" s="67" t="s">
        <v>772</v>
      </c>
      <c r="C5" s="8">
        <v>5</v>
      </c>
      <c r="D5" s="8" t="s">
        <v>3</v>
      </c>
      <c r="E5" s="8" t="s">
        <v>7</v>
      </c>
      <c r="F5" s="8" t="s">
        <v>5</v>
      </c>
      <c r="G5" s="9" t="s">
        <v>6</v>
      </c>
      <c r="H5" s="8" t="s">
        <v>8</v>
      </c>
    </row>
    <row r="6" spans="2:8" x14ac:dyDescent="0.2">
      <c r="B6" s="67"/>
      <c r="C6" s="8">
        <v>5</v>
      </c>
      <c r="D6" s="8" t="s">
        <v>4</v>
      </c>
      <c r="E6" s="8" t="s">
        <v>11</v>
      </c>
      <c r="F6" s="8" t="s">
        <v>9</v>
      </c>
      <c r="G6" s="9" t="s">
        <v>10</v>
      </c>
      <c r="H6" s="8" t="s">
        <v>12</v>
      </c>
    </row>
    <row r="7" spans="2:8" x14ac:dyDescent="0.2">
      <c r="B7" s="67"/>
      <c r="C7" s="8">
        <v>5</v>
      </c>
      <c r="D7" s="8" t="s">
        <v>3</v>
      </c>
      <c r="E7" s="8" t="s">
        <v>11</v>
      </c>
      <c r="F7" s="8" t="s">
        <v>9</v>
      </c>
      <c r="G7" s="9" t="s">
        <v>10</v>
      </c>
      <c r="H7" s="8" t="s">
        <v>12</v>
      </c>
    </row>
    <row r="8" spans="2:8" x14ac:dyDescent="0.2">
      <c r="B8" s="67"/>
      <c r="C8" s="8">
        <v>5</v>
      </c>
      <c r="D8" s="8" t="s">
        <v>4</v>
      </c>
      <c r="E8" s="8" t="s">
        <v>7</v>
      </c>
      <c r="F8" s="8" t="s">
        <v>13</v>
      </c>
      <c r="G8" s="9" t="s">
        <v>14</v>
      </c>
      <c r="H8" s="8" t="s">
        <v>15</v>
      </c>
    </row>
    <row r="9" spans="2:8" x14ac:dyDescent="0.2">
      <c r="B9" s="67" t="s">
        <v>773</v>
      </c>
      <c r="C9" s="1">
        <v>21</v>
      </c>
      <c r="D9" s="1" t="s">
        <v>3</v>
      </c>
      <c r="E9" s="24" t="s">
        <v>18</v>
      </c>
      <c r="F9" s="1" t="s">
        <v>16</v>
      </c>
      <c r="G9" s="9" t="s">
        <v>17</v>
      </c>
      <c r="H9" s="24" t="s">
        <v>19</v>
      </c>
    </row>
    <row r="10" spans="2:8" x14ac:dyDescent="0.2">
      <c r="B10" s="67"/>
      <c r="C10" s="1">
        <v>21</v>
      </c>
      <c r="D10" s="1" t="s">
        <v>0</v>
      </c>
      <c r="E10" s="24" t="s">
        <v>18</v>
      </c>
      <c r="F10" s="1" t="s">
        <v>20</v>
      </c>
      <c r="G10" s="9" t="s">
        <v>21</v>
      </c>
      <c r="H10" s="10" t="s">
        <v>22</v>
      </c>
    </row>
    <row r="11" spans="2:8" x14ac:dyDescent="0.2">
      <c r="B11" s="67"/>
      <c r="C11" s="1">
        <v>21</v>
      </c>
      <c r="D11" s="1" t="s">
        <v>3</v>
      </c>
      <c r="E11" s="24" t="s">
        <v>18</v>
      </c>
      <c r="F11" s="1" t="s">
        <v>20</v>
      </c>
      <c r="G11" s="9" t="s">
        <v>21</v>
      </c>
      <c r="H11" s="10" t="s">
        <v>22</v>
      </c>
    </row>
    <row r="12" spans="2:8" x14ac:dyDescent="0.2">
      <c r="B12" s="67"/>
      <c r="C12" s="1">
        <v>21</v>
      </c>
      <c r="D12" s="1" t="s">
        <v>4</v>
      </c>
      <c r="E12" s="24" t="s">
        <v>18</v>
      </c>
      <c r="F12" s="1" t="s">
        <v>23</v>
      </c>
      <c r="G12" s="9" t="s">
        <v>24</v>
      </c>
      <c r="H12" s="1" t="s">
        <v>23</v>
      </c>
    </row>
    <row r="13" spans="2:8" x14ac:dyDescent="0.2">
      <c r="B13" s="67"/>
      <c r="C13" s="1">
        <v>21</v>
      </c>
      <c r="D13" s="1" t="s">
        <v>2</v>
      </c>
      <c r="E13" s="24" t="s">
        <v>18</v>
      </c>
      <c r="F13" s="1" t="s">
        <v>23</v>
      </c>
      <c r="G13" s="9" t="s">
        <v>24</v>
      </c>
      <c r="H13" s="1" t="s">
        <v>23</v>
      </c>
    </row>
    <row r="14" spans="2:8" x14ac:dyDescent="0.2">
      <c r="B14" s="67"/>
      <c r="C14" s="1">
        <v>21</v>
      </c>
      <c r="D14" s="1" t="s">
        <v>4</v>
      </c>
      <c r="E14" s="24" t="s">
        <v>18</v>
      </c>
      <c r="F14" s="1" t="s">
        <v>25</v>
      </c>
      <c r="G14" s="9" t="s">
        <v>26</v>
      </c>
      <c r="H14" s="1" t="s">
        <v>27</v>
      </c>
    </row>
    <row r="15" spans="2:8" ht="21" customHeight="1" x14ac:dyDescent="0.2">
      <c r="B15" s="67"/>
      <c r="C15" s="1">
        <v>21</v>
      </c>
      <c r="D15" s="1" t="s">
        <v>1</v>
      </c>
      <c r="E15" s="24" t="s">
        <v>18</v>
      </c>
      <c r="F15" s="1" t="s">
        <v>25</v>
      </c>
      <c r="G15" s="9" t="s">
        <v>26</v>
      </c>
      <c r="H15" s="1" t="s">
        <v>27</v>
      </c>
    </row>
    <row r="16" spans="2:8" ht="28.5" x14ac:dyDescent="0.2">
      <c r="B16" s="67" t="s">
        <v>774</v>
      </c>
      <c r="C16" s="1">
        <v>21</v>
      </c>
      <c r="D16" s="1" t="s">
        <v>3</v>
      </c>
      <c r="E16" s="1" t="s">
        <v>29</v>
      </c>
      <c r="F16" s="1" t="s">
        <v>16</v>
      </c>
      <c r="G16" s="2" t="s">
        <v>28</v>
      </c>
      <c r="H16" s="10" t="s">
        <v>19</v>
      </c>
    </row>
    <row r="17" spans="2:8" ht="28.5" x14ac:dyDescent="0.2">
      <c r="B17" s="67"/>
      <c r="C17" s="1">
        <v>21</v>
      </c>
      <c r="D17" s="1" t="s">
        <v>0</v>
      </c>
      <c r="E17" s="1" t="s">
        <v>31</v>
      </c>
      <c r="F17" s="1" t="s">
        <v>16</v>
      </c>
      <c r="G17" s="2" t="s">
        <v>30</v>
      </c>
      <c r="H17" s="10" t="s">
        <v>32</v>
      </c>
    </row>
    <row r="18" spans="2:8" ht="28.5" x14ac:dyDescent="0.2">
      <c r="B18" s="67"/>
      <c r="C18" s="1">
        <v>21</v>
      </c>
      <c r="D18" s="1" t="s">
        <v>2</v>
      </c>
      <c r="E18" s="1" t="s">
        <v>34</v>
      </c>
      <c r="F18" s="1" t="s">
        <v>16</v>
      </c>
      <c r="G18" s="2" t="s">
        <v>33</v>
      </c>
      <c r="H18" s="1" t="s">
        <v>35</v>
      </c>
    </row>
    <row r="19" spans="2:8" ht="28.5" x14ac:dyDescent="0.2">
      <c r="B19" s="67"/>
      <c r="C19" s="1">
        <v>21</v>
      </c>
      <c r="D19" s="1" t="s">
        <v>4</v>
      </c>
      <c r="E19" s="1" t="s">
        <v>38</v>
      </c>
      <c r="F19" s="1" t="s">
        <v>36</v>
      </c>
      <c r="G19" s="2" t="s">
        <v>37</v>
      </c>
      <c r="H19" s="1" t="s">
        <v>35</v>
      </c>
    </row>
    <row r="20" spans="2:8" ht="28.5" x14ac:dyDescent="0.2">
      <c r="B20" s="67"/>
      <c r="C20" s="1">
        <v>21</v>
      </c>
      <c r="D20" s="1" t="s">
        <v>2</v>
      </c>
      <c r="E20" s="1" t="s">
        <v>34</v>
      </c>
      <c r="F20" s="1" t="s">
        <v>16</v>
      </c>
      <c r="G20" s="2" t="s">
        <v>39</v>
      </c>
      <c r="H20" s="1" t="s">
        <v>35</v>
      </c>
    </row>
    <row r="21" spans="2:8" ht="28.5" x14ac:dyDescent="0.2">
      <c r="B21" s="67"/>
      <c r="C21" s="1">
        <v>21</v>
      </c>
      <c r="D21" s="1" t="s">
        <v>4</v>
      </c>
      <c r="E21" s="1" t="s">
        <v>34</v>
      </c>
      <c r="F21" s="1" t="s">
        <v>16</v>
      </c>
      <c r="G21" s="2" t="s">
        <v>33</v>
      </c>
      <c r="H21" s="1" t="s">
        <v>35</v>
      </c>
    </row>
    <row r="22" spans="2:8" x14ac:dyDescent="0.2">
      <c r="B22" s="67" t="s">
        <v>775</v>
      </c>
      <c r="C22" s="11">
        <v>6</v>
      </c>
      <c r="D22" s="1" t="s">
        <v>3</v>
      </c>
      <c r="E22" s="11" t="s">
        <v>42</v>
      </c>
      <c r="F22" s="11" t="s">
        <v>40</v>
      </c>
      <c r="G22" s="12" t="s">
        <v>41</v>
      </c>
      <c r="H22" s="11" t="s">
        <v>43</v>
      </c>
    </row>
    <row r="23" spans="2:8" ht="28.5" x14ac:dyDescent="0.2">
      <c r="B23" s="67"/>
      <c r="C23" s="11">
        <v>6</v>
      </c>
      <c r="D23" s="1" t="s">
        <v>0</v>
      </c>
      <c r="E23" s="1" t="s">
        <v>44</v>
      </c>
      <c r="F23" s="1" t="s">
        <v>40</v>
      </c>
      <c r="G23" s="2" t="s">
        <v>41</v>
      </c>
      <c r="H23" s="13" t="s">
        <v>43</v>
      </c>
    </row>
    <row r="24" spans="2:8" x14ac:dyDescent="0.2">
      <c r="B24" s="67"/>
      <c r="C24" s="11">
        <v>6</v>
      </c>
      <c r="D24" s="1" t="s">
        <v>4</v>
      </c>
      <c r="E24" s="11" t="s">
        <v>44</v>
      </c>
      <c r="F24" s="11" t="s">
        <v>45</v>
      </c>
      <c r="G24" s="12" t="s">
        <v>46</v>
      </c>
      <c r="H24" s="11" t="s">
        <v>47</v>
      </c>
    </row>
    <row r="25" spans="2:8" x14ac:dyDescent="0.2">
      <c r="B25" s="67"/>
      <c r="C25" s="11">
        <v>6</v>
      </c>
      <c r="D25" s="1" t="s">
        <v>0</v>
      </c>
      <c r="E25" s="11" t="s">
        <v>44</v>
      </c>
      <c r="F25" s="11" t="s">
        <v>45</v>
      </c>
      <c r="G25" s="12" t="s">
        <v>46</v>
      </c>
      <c r="H25" s="11" t="s">
        <v>47</v>
      </c>
    </row>
    <row r="26" spans="2:8" x14ac:dyDescent="0.2">
      <c r="B26" s="67"/>
      <c r="C26" s="11">
        <v>6</v>
      </c>
      <c r="D26" s="1" t="s">
        <v>4</v>
      </c>
      <c r="E26" s="11" t="s">
        <v>44</v>
      </c>
      <c r="F26" s="11" t="s">
        <v>48</v>
      </c>
      <c r="G26" s="12" t="s">
        <v>49</v>
      </c>
      <c r="H26" s="11" t="s">
        <v>50</v>
      </c>
    </row>
    <row r="27" spans="2:8" x14ac:dyDescent="0.2">
      <c r="B27" s="67"/>
      <c r="C27" s="11">
        <v>6</v>
      </c>
      <c r="D27" s="1" t="s">
        <v>0</v>
      </c>
      <c r="E27" s="11" t="s">
        <v>44</v>
      </c>
      <c r="F27" s="11" t="s">
        <v>48</v>
      </c>
      <c r="G27" s="12" t="s">
        <v>51</v>
      </c>
      <c r="H27" s="11" t="s">
        <v>50</v>
      </c>
    </row>
    <row r="28" spans="2:8" x14ac:dyDescent="0.2">
      <c r="B28" s="67" t="s">
        <v>776</v>
      </c>
      <c r="C28" s="11">
        <v>6</v>
      </c>
      <c r="D28" s="1" t="s">
        <v>3</v>
      </c>
      <c r="E28" s="1" t="s">
        <v>54</v>
      </c>
      <c r="F28" s="11" t="s">
        <v>52</v>
      </c>
      <c r="G28" s="2" t="s">
        <v>53</v>
      </c>
      <c r="H28" s="10" t="s">
        <v>55</v>
      </c>
    </row>
    <row r="29" spans="2:8" x14ac:dyDescent="0.2">
      <c r="B29" s="67"/>
      <c r="C29" s="11">
        <v>6</v>
      </c>
      <c r="D29" s="1" t="s">
        <v>4</v>
      </c>
      <c r="E29" s="11"/>
      <c r="F29" s="11"/>
      <c r="G29" s="12"/>
      <c r="H29" s="13"/>
    </row>
    <row r="30" spans="2:8" x14ac:dyDescent="0.2">
      <c r="B30" s="67"/>
      <c r="C30" s="11">
        <v>6</v>
      </c>
      <c r="D30" s="1" t="s">
        <v>0</v>
      </c>
      <c r="E30" s="1" t="s">
        <v>54</v>
      </c>
      <c r="F30" s="1" t="s">
        <v>56</v>
      </c>
      <c r="G30" s="2" t="s">
        <v>53</v>
      </c>
      <c r="H30" s="10" t="s">
        <v>55</v>
      </c>
    </row>
    <row r="31" spans="2:8" x14ac:dyDescent="0.2">
      <c r="B31" s="67"/>
      <c r="C31" s="11">
        <v>6</v>
      </c>
      <c r="D31" s="1" t="s">
        <v>1</v>
      </c>
      <c r="E31" s="11"/>
      <c r="F31" s="11"/>
      <c r="G31" s="12"/>
      <c r="H31" s="11"/>
    </row>
    <row r="32" spans="2:8" x14ac:dyDescent="0.2">
      <c r="B32" s="67"/>
      <c r="C32" s="11">
        <v>6</v>
      </c>
      <c r="D32" s="1" t="s">
        <v>2</v>
      </c>
      <c r="E32" s="1" t="s">
        <v>54</v>
      </c>
      <c r="F32" s="1" t="s">
        <v>56</v>
      </c>
      <c r="G32" s="2" t="s">
        <v>53</v>
      </c>
      <c r="H32" s="1" t="s">
        <v>57</v>
      </c>
    </row>
    <row r="33" spans="2:8" ht="28.5" x14ac:dyDescent="0.2">
      <c r="B33" s="67"/>
      <c r="C33" s="11">
        <v>6</v>
      </c>
      <c r="D33" s="1" t="s">
        <v>4</v>
      </c>
      <c r="E33" s="11" t="s">
        <v>60</v>
      </c>
      <c r="F33" s="11" t="s">
        <v>58</v>
      </c>
      <c r="G33" s="27" t="s">
        <v>59</v>
      </c>
      <c r="H33" s="1" t="s">
        <v>61</v>
      </c>
    </row>
    <row r="34" spans="2:8" ht="28.5" x14ac:dyDescent="0.2">
      <c r="B34" s="67"/>
      <c r="C34" s="11">
        <v>6</v>
      </c>
      <c r="D34" s="1" t="s">
        <v>2</v>
      </c>
      <c r="E34" s="11" t="s">
        <v>62</v>
      </c>
      <c r="F34" s="11" t="s">
        <v>58</v>
      </c>
      <c r="G34" s="27" t="s">
        <v>59</v>
      </c>
      <c r="H34" s="1" t="s">
        <v>61</v>
      </c>
    </row>
    <row r="35" spans="2:8" x14ac:dyDescent="0.2">
      <c r="B35" s="67"/>
      <c r="C35" s="11">
        <v>6</v>
      </c>
      <c r="D35" s="1" t="s">
        <v>0</v>
      </c>
      <c r="E35" s="11" t="s">
        <v>65</v>
      </c>
      <c r="F35" s="11" t="s">
        <v>63</v>
      </c>
      <c r="G35" s="2" t="s">
        <v>64</v>
      </c>
      <c r="H35" s="11" t="s">
        <v>66</v>
      </c>
    </row>
    <row r="36" spans="2:8" ht="28.5" x14ac:dyDescent="0.2">
      <c r="B36" s="67" t="s">
        <v>777</v>
      </c>
      <c r="C36" s="14" t="s">
        <v>86</v>
      </c>
      <c r="D36" s="8" t="s">
        <v>3</v>
      </c>
      <c r="E36" s="8" t="s">
        <v>69</v>
      </c>
      <c r="F36" s="8" t="s">
        <v>67</v>
      </c>
      <c r="G36" s="15" t="s">
        <v>68</v>
      </c>
      <c r="H36" s="14" t="s">
        <v>70</v>
      </c>
    </row>
    <row r="37" spans="2:8" ht="28.5" x14ac:dyDescent="0.2">
      <c r="B37" s="67"/>
      <c r="C37" s="14" t="s">
        <v>86</v>
      </c>
      <c r="D37" s="8" t="s">
        <v>0</v>
      </c>
      <c r="E37" s="8" t="s">
        <v>69</v>
      </c>
      <c r="F37" s="8" t="s">
        <v>67</v>
      </c>
      <c r="G37" s="15" t="s">
        <v>68</v>
      </c>
      <c r="H37" s="14" t="s">
        <v>70</v>
      </c>
    </row>
    <row r="38" spans="2:8" x14ac:dyDescent="0.2">
      <c r="B38" s="67"/>
      <c r="C38" s="14" t="s">
        <v>86</v>
      </c>
      <c r="D38" s="8" t="s">
        <v>2</v>
      </c>
      <c r="E38" s="8" t="s">
        <v>69</v>
      </c>
      <c r="F38" s="8" t="s">
        <v>67</v>
      </c>
      <c r="G38" s="15" t="s">
        <v>71</v>
      </c>
      <c r="H38" s="8" t="s">
        <v>72</v>
      </c>
    </row>
    <row r="39" spans="2:8" ht="28.5" x14ac:dyDescent="0.2">
      <c r="B39" s="67"/>
      <c r="C39" s="14" t="s">
        <v>86</v>
      </c>
      <c r="D39" s="8" t="s">
        <v>0</v>
      </c>
      <c r="E39" s="8" t="s">
        <v>69</v>
      </c>
      <c r="F39" s="8" t="s">
        <v>67</v>
      </c>
      <c r="G39" s="15" t="s">
        <v>68</v>
      </c>
      <c r="H39" s="14" t="s">
        <v>70</v>
      </c>
    </row>
    <row r="40" spans="2:8" x14ac:dyDescent="0.2">
      <c r="B40" s="67"/>
      <c r="C40" s="14" t="s">
        <v>86</v>
      </c>
      <c r="D40" s="8" t="s">
        <v>2</v>
      </c>
      <c r="E40" s="8" t="s">
        <v>69</v>
      </c>
      <c r="F40" s="8" t="s">
        <v>67</v>
      </c>
      <c r="G40" s="15" t="s">
        <v>71</v>
      </c>
      <c r="H40" s="8" t="s">
        <v>72</v>
      </c>
    </row>
    <row r="41" spans="2:8" ht="28.5" x14ac:dyDescent="0.2">
      <c r="B41" s="67"/>
      <c r="C41" s="14" t="s">
        <v>86</v>
      </c>
      <c r="D41" s="8" t="s">
        <v>4</v>
      </c>
      <c r="E41" s="8" t="s">
        <v>69</v>
      </c>
      <c r="F41" s="8" t="s">
        <v>67</v>
      </c>
      <c r="G41" s="15" t="s">
        <v>68</v>
      </c>
      <c r="H41" s="14" t="s">
        <v>70</v>
      </c>
    </row>
    <row r="42" spans="2:8" x14ac:dyDescent="0.2">
      <c r="B42" s="67"/>
      <c r="C42" s="14" t="s">
        <v>86</v>
      </c>
      <c r="D42" s="8" t="s">
        <v>1</v>
      </c>
      <c r="E42" s="8" t="s">
        <v>69</v>
      </c>
      <c r="F42" s="8" t="s">
        <v>67</v>
      </c>
      <c r="G42" s="15" t="s">
        <v>71</v>
      </c>
      <c r="H42" s="8" t="s">
        <v>72</v>
      </c>
    </row>
    <row r="43" spans="2:8" x14ac:dyDescent="0.2">
      <c r="B43" s="67" t="s">
        <v>778</v>
      </c>
      <c r="C43" s="14" t="s">
        <v>73</v>
      </c>
      <c r="D43" s="8" t="s">
        <v>0</v>
      </c>
      <c r="E43" s="8" t="s">
        <v>76</v>
      </c>
      <c r="F43" s="8" t="s">
        <v>74</v>
      </c>
      <c r="G43" s="15" t="s">
        <v>75</v>
      </c>
      <c r="H43" s="28" t="s">
        <v>77</v>
      </c>
    </row>
    <row r="44" spans="2:8" x14ac:dyDescent="0.2">
      <c r="B44" s="67"/>
      <c r="C44" s="14" t="s">
        <v>82</v>
      </c>
      <c r="D44" s="8" t="s">
        <v>4</v>
      </c>
      <c r="E44" s="14" t="s">
        <v>80</v>
      </c>
      <c r="F44" s="14" t="s">
        <v>78</v>
      </c>
      <c r="G44" s="23" t="s">
        <v>79</v>
      </c>
      <c r="H44" s="14" t="s">
        <v>81</v>
      </c>
    </row>
    <row r="45" spans="2:8" x14ac:dyDescent="0.2">
      <c r="B45" s="67"/>
      <c r="C45" s="14" t="s">
        <v>82</v>
      </c>
      <c r="D45" s="8" t="s">
        <v>3</v>
      </c>
      <c r="E45" s="14" t="s">
        <v>84</v>
      </c>
      <c r="F45" s="14" t="s">
        <v>83</v>
      </c>
      <c r="G45" s="23" t="s">
        <v>83</v>
      </c>
      <c r="H45" s="14" t="s">
        <v>81</v>
      </c>
    </row>
    <row r="46" spans="2:8" x14ac:dyDescent="0.2">
      <c r="B46" s="67"/>
      <c r="C46" s="14" t="s">
        <v>73</v>
      </c>
      <c r="D46" s="8" t="s">
        <v>0</v>
      </c>
      <c r="E46" s="14" t="s">
        <v>76</v>
      </c>
      <c r="F46" s="14" t="s">
        <v>74</v>
      </c>
      <c r="G46" s="15" t="s">
        <v>75</v>
      </c>
      <c r="H46" s="14" t="s">
        <v>77</v>
      </c>
    </row>
    <row r="47" spans="2:8" x14ac:dyDescent="0.2">
      <c r="B47" s="67" t="s">
        <v>779</v>
      </c>
      <c r="C47" s="14">
        <v>11</v>
      </c>
      <c r="D47" s="1" t="s">
        <v>0</v>
      </c>
      <c r="E47" s="14" t="s">
        <v>89</v>
      </c>
      <c r="F47" s="14" t="s">
        <v>87</v>
      </c>
      <c r="G47" s="23" t="s">
        <v>88</v>
      </c>
      <c r="H47" s="14" t="s">
        <v>90</v>
      </c>
    </row>
    <row r="48" spans="2:8" x14ac:dyDescent="0.2">
      <c r="B48" s="67"/>
      <c r="C48" s="14">
        <v>11</v>
      </c>
      <c r="D48" s="1" t="s">
        <v>2</v>
      </c>
      <c r="E48" s="14" t="s">
        <v>89</v>
      </c>
      <c r="F48" s="1" t="s">
        <v>87</v>
      </c>
      <c r="G48" s="2" t="s">
        <v>91</v>
      </c>
      <c r="H48" s="1" t="s">
        <v>90</v>
      </c>
    </row>
    <row r="49" spans="2:8" x14ac:dyDescent="0.2">
      <c r="B49" s="67"/>
      <c r="C49" s="14">
        <v>11</v>
      </c>
      <c r="D49" s="1" t="s">
        <v>0</v>
      </c>
      <c r="E49" s="14" t="s">
        <v>89</v>
      </c>
      <c r="F49" s="14" t="s">
        <v>92</v>
      </c>
      <c r="G49" s="23" t="s">
        <v>93</v>
      </c>
      <c r="H49" s="14" t="s">
        <v>94</v>
      </c>
    </row>
    <row r="50" spans="2:8" x14ac:dyDescent="0.2">
      <c r="B50" s="67"/>
      <c r="C50" s="14">
        <v>11</v>
      </c>
      <c r="D50" s="1" t="s">
        <v>2</v>
      </c>
      <c r="E50" s="14" t="s">
        <v>89</v>
      </c>
      <c r="F50" s="14" t="s">
        <v>92</v>
      </c>
      <c r="G50" s="23" t="s">
        <v>93</v>
      </c>
      <c r="H50" s="14" t="s">
        <v>94</v>
      </c>
    </row>
    <row r="51" spans="2:8" x14ac:dyDescent="0.2">
      <c r="B51" s="67"/>
      <c r="C51" s="14">
        <v>11</v>
      </c>
      <c r="D51" s="1" t="s">
        <v>0</v>
      </c>
      <c r="E51" s="14" t="s">
        <v>89</v>
      </c>
      <c r="F51" s="14" t="s">
        <v>95</v>
      </c>
      <c r="G51" s="15" t="s">
        <v>96</v>
      </c>
      <c r="H51" s="14" t="s">
        <v>97</v>
      </c>
    </row>
    <row r="52" spans="2:8" x14ac:dyDescent="0.2">
      <c r="B52" s="67"/>
      <c r="C52" s="14">
        <v>11</v>
      </c>
      <c r="D52" s="1" t="s">
        <v>2</v>
      </c>
      <c r="E52" s="14" t="s">
        <v>89</v>
      </c>
      <c r="F52" s="14" t="s">
        <v>95</v>
      </c>
      <c r="G52" s="15" t="s">
        <v>96</v>
      </c>
      <c r="H52" s="14" t="s">
        <v>97</v>
      </c>
    </row>
    <row r="53" spans="2:8" x14ac:dyDescent="0.2">
      <c r="B53" s="67" t="s">
        <v>780</v>
      </c>
      <c r="C53" s="14">
        <v>11</v>
      </c>
      <c r="D53" s="1" t="s">
        <v>4</v>
      </c>
      <c r="E53" s="1" t="s">
        <v>100</v>
      </c>
      <c r="F53" s="1" t="s">
        <v>98</v>
      </c>
      <c r="G53" s="2" t="s">
        <v>99</v>
      </c>
      <c r="H53" s="3" t="s">
        <v>98</v>
      </c>
    </row>
    <row r="54" spans="2:8" x14ac:dyDescent="0.2">
      <c r="B54" s="67"/>
      <c r="C54" s="14">
        <v>11</v>
      </c>
      <c r="D54" s="1" t="s">
        <v>1</v>
      </c>
      <c r="E54" s="1" t="s">
        <v>100</v>
      </c>
      <c r="F54" s="1" t="s">
        <v>98</v>
      </c>
      <c r="G54" s="2" t="s">
        <v>99</v>
      </c>
      <c r="H54" s="3" t="s">
        <v>98</v>
      </c>
    </row>
    <row r="55" spans="2:8" x14ac:dyDescent="0.2">
      <c r="B55" s="67"/>
      <c r="C55" s="14">
        <v>11</v>
      </c>
      <c r="D55" s="1" t="s">
        <v>0</v>
      </c>
      <c r="E55" s="1" t="s">
        <v>100</v>
      </c>
      <c r="F55" s="14" t="s">
        <v>101</v>
      </c>
      <c r="G55" s="23" t="s">
        <v>102</v>
      </c>
      <c r="H55" s="14" t="s">
        <v>81</v>
      </c>
    </row>
    <row r="56" spans="2:8" x14ac:dyDescent="0.2">
      <c r="B56" s="67"/>
      <c r="C56" s="14">
        <v>11</v>
      </c>
      <c r="D56" s="1" t="s">
        <v>3</v>
      </c>
      <c r="E56" s="1" t="s">
        <v>100</v>
      </c>
      <c r="F56" s="14" t="s">
        <v>101</v>
      </c>
      <c r="G56" s="23" t="s">
        <v>102</v>
      </c>
      <c r="H56" s="3" t="s">
        <v>81</v>
      </c>
    </row>
    <row r="57" spans="2:8" x14ac:dyDescent="0.2">
      <c r="B57" s="67"/>
      <c r="C57" s="14">
        <v>11</v>
      </c>
      <c r="D57" s="1" t="s">
        <v>1</v>
      </c>
      <c r="E57" s="1" t="s">
        <v>105</v>
      </c>
      <c r="F57" s="1" t="s">
        <v>103</v>
      </c>
      <c r="G57" s="2" t="s">
        <v>104</v>
      </c>
      <c r="H57" s="1" t="s">
        <v>106</v>
      </c>
    </row>
    <row r="58" spans="2:8" ht="28.5" x14ac:dyDescent="0.2">
      <c r="B58" s="67" t="s">
        <v>781</v>
      </c>
      <c r="C58" s="14"/>
      <c r="D58" s="1" t="s">
        <v>3</v>
      </c>
      <c r="E58" s="1" t="s">
        <v>109</v>
      </c>
      <c r="F58" s="1" t="s">
        <v>107</v>
      </c>
      <c r="G58" s="2" t="s">
        <v>108</v>
      </c>
      <c r="H58" s="3" t="s">
        <v>110</v>
      </c>
    </row>
    <row r="59" spans="2:8" x14ac:dyDescent="0.2">
      <c r="B59" s="67"/>
      <c r="C59" s="14"/>
      <c r="D59" s="1" t="s">
        <v>1</v>
      </c>
      <c r="E59" s="1" t="s">
        <v>112</v>
      </c>
      <c r="F59" s="1" t="s">
        <v>111</v>
      </c>
      <c r="G59" s="2"/>
      <c r="H59" s="3" t="s">
        <v>113</v>
      </c>
    </row>
    <row r="60" spans="2:8" ht="57.75" customHeight="1" x14ac:dyDescent="0.2">
      <c r="B60" s="1" t="s">
        <v>782</v>
      </c>
      <c r="C60" s="16"/>
      <c r="D60" s="16"/>
      <c r="E60" s="17"/>
      <c r="F60" s="16"/>
      <c r="G60" s="16"/>
      <c r="H60" s="16"/>
    </row>
    <row r="61" spans="2:8" x14ac:dyDescent="0.2">
      <c r="B61" s="67" t="s">
        <v>783</v>
      </c>
      <c r="C61" s="14">
        <v>10</v>
      </c>
      <c r="D61" s="1" t="s">
        <v>0</v>
      </c>
      <c r="E61" s="14" t="s">
        <v>116</v>
      </c>
      <c r="F61" s="14" t="s">
        <v>114</v>
      </c>
      <c r="G61" s="23" t="s">
        <v>115</v>
      </c>
      <c r="H61" s="14" t="s">
        <v>114</v>
      </c>
    </row>
    <row r="62" spans="2:8" x14ac:dyDescent="0.2">
      <c r="B62" s="67"/>
      <c r="C62" s="14">
        <v>10</v>
      </c>
      <c r="D62" s="1" t="s">
        <v>2</v>
      </c>
      <c r="E62" s="1" t="s">
        <v>117</v>
      </c>
      <c r="F62" s="1" t="s">
        <v>114</v>
      </c>
      <c r="G62" s="2" t="s">
        <v>115</v>
      </c>
      <c r="H62" s="1" t="s">
        <v>114</v>
      </c>
    </row>
    <row r="63" spans="2:8" x14ac:dyDescent="0.2">
      <c r="B63" s="67"/>
      <c r="C63" s="14">
        <v>10</v>
      </c>
      <c r="D63" s="1" t="s">
        <v>4</v>
      </c>
      <c r="E63" s="1" t="s">
        <v>116</v>
      </c>
      <c r="F63" s="1" t="s">
        <v>118</v>
      </c>
      <c r="G63" s="2" t="s">
        <v>119</v>
      </c>
      <c r="H63" s="1" t="s">
        <v>120</v>
      </c>
    </row>
    <row r="64" spans="2:8" x14ac:dyDescent="0.2">
      <c r="B64" s="67"/>
      <c r="C64" s="14">
        <v>10</v>
      </c>
      <c r="D64" s="1" t="s">
        <v>0</v>
      </c>
      <c r="E64" s="1" t="s">
        <v>117</v>
      </c>
      <c r="F64" s="1" t="s">
        <v>121</v>
      </c>
      <c r="G64" s="2" t="s">
        <v>119</v>
      </c>
      <c r="H64" s="1" t="s">
        <v>120</v>
      </c>
    </row>
    <row r="65" spans="2:8" x14ac:dyDescent="0.2">
      <c r="B65" s="67"/>
      <c r="C65" s="14">
        <v>10</v>
      </c>
      <c r="D65" s="1" t="s">
        <v>4</v>
      </c>
      <c r="E65" s="1" t="s">
        <v>124</v>
      </c>
      <c r="F65" s="1" t="s">
        <v>122</v>
      </c>
      <c r="G65" s="2" t="s">
        <v>123</v>
      </c>
      <c r="H65" s="3" t="s">
        <v>125</v>
      </c>
    </row>
    <row r="66" spans="2:8" x14ac:dyDescent="0.2">
      <c r="B66" s="67"/>
      <c r="C66" s="14">
        <v>10</v>
      </c>
      <c r="D66" s="1" t="s">
        <v>0</v>
      </c>
      <c r="E66" s="1" t="s">
        <v>124</v>
      </c>
      <c r="F66" s="1" t="s">
        <v>122</v>
      </c>
      <c r="G66" s="2" t="s">
        <v>123</v>
      </c>
      <c r="H66" s="3" t="s">
        <v>125</v>
      </c>
    </row>
    <row r="67" spans="2:8" x14ac:dyDescent="0.2">
      <c r="B67" s="67" t="s">
        <v>784</v>
      </c>
      <c r="C67" s="14">
        <v>1</v>
      </c>
      <c r="D67" s="1" t="s">
        <v>3</v>
      </c>
      <c r="E67" s="1" t="s">
        <v>128</v>
      </c>
      <c r="F67" s="1" t="s">
        <v>126</v>
      </c>
      <c r="G67" s="2" t="s">
        <v>127</v>
      </c>
      <c r="H67" s="3" t="s">
        <v>129</v>
      </c>
    </row>
    <row r="68" spans="2:8" x14ac:dyDescent="0.2">
      <c r="B68" s="67"/>
      <c r="C68" s="14">
        <v>1</v>
      </c>
      <c r="D68" s="1" t="s">
        <v>4</v>
      </c>
      <c r="E68" s="1" t="s">
        <v>131</v>
      </c>
      <c r="F68" s="1" t="s">
        <v>126</v>
      </c>
      <c r="G68" s="2" t="s">
        <v>130</v>
      </c>
      <c r="H68" s="1" t="s">
        <v>132</v>
      </c>
    </row>
    <row r="69" spans="2:8" x14ac:dyDescent="0.2">
      <c r="B69" s="67"/>
      <c r="C69" s="14">
        <v>1</v>
      </c>
      <c r="D69" s="1" t="s">
        <v>3</v>
      </c>
      <c r="E69" s="1" t="s">
        <v>131</v>
      </c>
      <c r="F69" s="1" t="s">
        <v>126</v>
      </c>
      <c r="G69" s="2" t="s">
        <v>130</v>
      </c>
      <c r="H69" s="1" t="s">
        <v>132</v>
      </c>
    </row>
    <row r="70" spans="2:8" x14ac:dyDescent="0.2">
      <c r="B70" s="67"/>
      <c r="C70" s="14">
        <v>1</v>
      </c>
      <c r="D70" s="1" t="s">
        <v>4</v>
      </c>
      <c r="E70" s="1" t="s">
        <v>134</v>
      </c>
      <c r="F70" s="1" t="s">
        <v>126</v>
      </c>
      <c r="G70" s="2" t="s">
        <v>133</v>
      </c>
      <c r="H70" s="3" t="s">
        <v>135</v>
      </c>
    </row>
    <row r="71" spans="2:8" x14ac:dyDescent="0.2">
      <c r="B71" s="67" t="s">
        <v>785</v>
      </c>
      <c r="C71" s="11">
        <v>10</v>
      </c>
      <c r="D71" s="1" t="s">
        <v>3</v>
      </c>
      <c r="E71" s="1" t="s">
        <v>138</v>
      </c>
      <c r="F71" s="1" t="s">
        <v>136</v>
      </c>
      <c r="G71" s="2" t="s">
        <v>137</v>
      </c>
      <c r="H71" s="3" t="s">
        <v>139</v>
      </c>
    </row>
    <row r="72" spans="2:8" x14ac:dyDescent="0.2">
      <c r="B72" s="67"/>
      <c r="C72" s="11">
        <v>10</v>
      </c>
      <c r="D72" s="1" t="s">
        <v>2</v>
      </c>
      <c r="E72" s="1" t="s">
        <v>141</v>
      </c>
      <c r="F72" s="1" t="s">
        <v>136</v>
      </c>
      <c r="G72" s="2" t="s">
        <v>140</v>
      </c>
      <c r="H72" s="3" t="s">
        <v>142</v>
      </c>
    </row>
    <row r="73" spans="2:8" x14ac:dyDescent="0.2">
      <c r="B73" s="67"/>
      <c r="C73" s="11">
        <v>10</v>
      </c>
      <c r="D73" s="1" t="s">
        <v>1</v>
      </c>
      <c r="E73" s="14" t="s">
        <v>145</v>
      </c>
      <c r="F73" s="14" t="s">
        <v>143</v>
      </c>
      <c r="G73" s="23" t="s">
        <v>144</v>
      </c>
      <c r="H73" s="14" t="s">
        <v>146</v>
      </c>
    </row>
    <row r="74" spans="2:8" x14ac:dyDescent="0.2">
      <c r="B74" s="67" t="s">
        <v>786</v>
      </c>
      <c r="C74" s="14">
        <v>14</v>
      </c>
      <c r="D74" s="1" t="s">
        <v>0</v>
      </c>
      <c r="E74" s="14" t="s">
        <v>149</v>
      </c>
      <c r="F74" s="14" t="s">
        <v>147</v>
      </c>
      <c r="G74" s="15" t="s">
        <v>148</v>
      </c>
      <c r="H74" s="14" t="s">
        <v>150</v>
      </c>
    </row>
    <row r="75" spans="2:8" x14ac:dyDescent="0.2">
      <c r="B75" s="67"/>
      <c r="C75" s="14">
        <v>14</v>
      </c>
      <c r="D75" s="1" t="s">
        <v>3</v>
      </c>
      <c r="E75" s="14" t="s">
        <v>149</v>
      </c>
      <c r="F75" s="14" t="s">
        <v>147</v>
      </c>
      <c r="G75" s="15" t="s">
        <v>148</v>
      </c>
      <c r="H75" s="14" t="s">
        <v>150</v>
      </c>
    </row>
    <row r="76" spans="2:8" ht="28.5" x14ac:dyDescent="0.2">
      <c r="B76" s="67"/>
      <c r="C76" s="14">
        <v>14</v>
      </c>
      <c r="D76" s="1" t="s">
        <v>0</v>
      </c>
      <c r="E76" s="14" t="s">
        <v>149</v>
      </c>
      <c r="F76" s="1" t="s">
        <v>151</v>
      </c>
      <c r="G76" s="2" t="s">
        <v>152</v>
      </c>
      <c r="H76" s="1" t="s">
        <v>153</v>
      </c>
    </row>
    <row r="77" spans="2:8" ht="28.5" x14ac:dyDescent="0.2">
      <c r="B77" s="67"/>
      <c r="C77" s="14">
        <v>14</v>
      </c>
      <c r="D77" s="1" t="s">
        <v>3</v>
      </c>
      <c r="E77" s="14" t="s">
        <v>149</v>
      </c>
      <c r="F77" s="1" t="s">
        <v>151</v>
      </c>
      <c r="G77" s="2" t="s">
        <v>152</v>
      </c>
      <c r="H77" s="1" t="s">
        <v>153</v>
      </c>
    </row>
    <row r="78" spans="2:8" ht="28.5" x14ac:dyDescent="0.2">
      <c r="B78" s="67"/>
      <c r="C78" s="14">
        <v>14</v>
      </c>
      <c r="D78" s="1" t="s">
        <v>0</v>
      </c>
      <c r="E78" s="14" t="s">
        <v>149</v>
      </c>
      <c r="F78" s="1" t="s">
        <v>154</v>
      </c>
      <c r="G78" s="2" t="s">
        <v>155</v>
      </c>
      <c r="H78" s="3" t="s">
        <v>156</v>
      </c>
    </row>
    <row r="79" spans="2:8" ht="28.5" x14ac:dyDescent="0.2">
      <c r="B79" s="67"/>
      <c r="C79" s="14">
        <v>14</v>
      </c>
      <c r="D79" s="1" t="s">
        <v>3</v>
      </c>
      <c r="E79" s="14" t="s">
        <v>149</v>
      </c>
      <c r="F79" s="1" t="s">
        <v>154</v>
      </c>
      <c r="G79" s="2" t="s">
        <v>155</v>
      </c>
      <c r="H79" s="3" t="s">
        <v>156</v>
      </c>
    </row>
    <row r="80" spans="2:8" x14ac:dyDescent="0.2">
      <c r="B80" s="67" t="s">
        <v>787</v>
      </c>
      <c r="C80" s="14">
        <v>8</v>
      </c>
      <c r="D80" s="1" t="s">
        <v>1</v>
      </c>
      <c r="E80" s="1" t="s">
        <v>159</v>
      </c>
      <c r="F80" s="1" t="s">
        <v>157</v>
      </c>
      <c r="G80" s="2" t="s">
        <v>158</v>
      </c>
      <c r="H80" s="1" t="s">
        <v>160</v>
      </c>
    </row>
    <row r="81" spans="2:8" x14ac:dyDescent="0.2">
      <c r="B81" s="67"/>
      <c r="C81" s="14">
        <v>8</v>
      </c>
      <c r="D81" s="1" t="s">
        <v>3</v>
      </c>
      <c r="E81" s="1" t="s">
        <v>159</v>
      </c>
      <c r="F81" s="1" t="s">
        <v>161</v>
      </c>
      <c r="G81" s="2" t="s">
        <v>158</v>
      </c>
      <c r="H81" s="3" t="s">
        <v>160</v>
      </c>
    </row>
    <row r="82" spans="2:8" x14ac:dyDescent="0.2">
      <c r="B82" s="67"/>
      <c r="C82" s="14">
        <v>8</v>
      </c>
      <c r="D82" s="1" t="s">
        <v>4</v>
      </c>
      <c r="E82" s="1" t="s">
        <v>159</v>
      </c>
      <c r="F82" s="1" t="s">
        <v>162</v>
      </c>
      <c r="G82" s="2" t="s">
        <v>163</v>
      </c>
      <c r="H82" s="3" t="s">
        <v>164</v>
      </c>
    </row>
    <row r="83" spans="2:8" x14ac:dyDescent="0.2">
      <c r="B83" s="67"/>
      <c r="C83" s="14">
        <v>8</v>
      </c>
      <c r="D83" s="1" t="s">
        <v>1</v>
      </c>
      <c r="E83" s="1" t="s">
        <v>159</v>
      </c>
      <c r="F83" s="1" t="s">
        <v>162</v>
      </c>
      <c r="G83" s="2" t="s">
        <v>163</v>
      </c>
      <c r="H83" s="1" t="s">
        <v>164</v>
      </c>
    </row>
    <row r="84" spans="2:8" x14ac:dyDescent="0.2">
      <c r="B84" s="67"/>
      <c r="C84" s="14">
        <v>8</v>
      </c>
      <c r="D84" s="1" t="s">
        <v>4</v>
      </c>
      <c r="E84" s="1" t="s">
        <v>167</v>
      </c>
      <c r="F84" s="1" t="s">
        <v>165</v>
      </c>
      <c r="G84" s="2" t="s">
        <v>166</v>
      </c>
      <c r="H84" s="3" t="s">
        <v>168</v>
      </c>
    </row>
    <row r="85" spans="2:8" x14ac:dyDescent="0.2">
      <c r="B85" s="67"/>
      <c r="C85" s="14">
        <v>8</v>
      </c>
      <c r="D85" s="1" t="s">
        <v>1</v>
      </c>
      <c r="E85" s="1" t="s">
        <v>167</v>
      </c>
      <c r="F85" s="1" t="s">
        <v>165</v>
      </c>
      <c r="G85" s="2" t="s">
        <v>169</v>
      </c>
      <c r="H85" s="1" t="s">
        <v>170</v>
      </c>
    </row>
    <row r="86" spans="2:8" ht="28.5" x14ac:dyDescent="0.2">
      <c r="B86" s="1" t="s">
        <v>788</v>
      </c>
      <c r="C86" s="1"/>
      <c r="D86" s="1"/>
      <c r="E86" s="1"/>
      <c r="F86" s="1" t="s">
        <v>491</v>
      </c>
      <c r="G86" s="2" t="s">
        <v>492</v>
      </c>
      <c r="H86" s="1" t="s">
        <v>493</v>
      </c>
    </row>
    <row r="87" spans="2:8" x14ac:dyDescent="0.2">
      <c r="B87" s="67" t="s">
        <v>789</v>
      </c>
      <c r="C87" s="11">
        <v>15</v>
      </c>
      <c r="D87" s="1" t="s">
        <v>0</v>
      </c>
      <c r="E87" s="14" t="s">
        <v>134</v>
      </c>
      <c r="F87" s="14" t="s">
        <v>375</v>
      </c>
      <c r="G87" s="18" t="s">
        <v>376</v>
      </c>
      <c r="H87" s="14" t="s">
        <v>377</v>
      </c>
    </row>
    <row r="88" spans="2:8" x14ac:dyDescent="0.2">
      <c r="B88" s="67"/>
      <c r="C88" s="11">
        <v>15</v>
      </c>
      <c r="D88" s="1" t="s">
        <v>0</v>
      </c>
      <c r="E88" s="14" t="s">
        <v>134</v>
      </c>
      <c r="F88" s="14" t="s">
        <v>378</v>
      </c>
      <c r="G88" s="23" t="s">
        <v>379</v>
      </c>
      <c r="H88" s="14" t="s">
        <v>380</v>
      </c>
    </row>
    <row r="89" spans="2:8" x14ac:dyDescent="0.2">
      <c r="B89" s="67"/>
      <c r="C89" s="11">
        <v>15</v>
      </c>
      <c r="D89" s="1" t="s">
        <v>0</v>
      </c>
      <c r="E89" s="14" t="s">
        <v>382</v>
      </c>
      <c r="F89" s="14" t="s">
        <v>381</v>
      </c>
      <c r="G89" s="23" t="s">
        <v>379</v>
      </c>
      <c r="H89" s="14" t="s">
        <v>383</v>
      </c>
    </row>
    <row r="90" spans="2:8" x14ac:dyDescent="0.2">
      <c r="B90" s="67"/>
      <c r="C90" s="11">
        <v>15</v>
      </c>
      <c r="D90" s="1" t="s">
        <v>0</v>
      </c>
      <c r="E90" s="14" t="s">
        <v>134</v>
      </c>
      <c r="F90" s="14" t="s">
        <v>384</v>
      </c>
      <c r="G90" s="23" t="s">
        <v>385</v>
      </c>
      <c r="H90" s="14" t="s">
        <v>386</v>
      </c>
    </row>
    <row r="91" spans="2:8" x14ac:dyDescent="0.2">
      <c r="B91" s="67" t="s">
        <v>790</v>
      </c>
      <c r="C91" s="11">
        <v>15</v>
      </c>
      <c r="D91" s="1" t="s">
        <v>0</v>
      </c>
      <c r="E91" s="1" t="s">
        <v>389</v>
      </c>
      <c r="F91" s="1" t="s">
        <v>387</v>
      </c>
      <c r="G91" s="2" t="s">
        <v>388</v>
      </c>
      <c r="H91" s="3" t="s">
        <v>390</v>
      </c>
    </row>
    <row r="92" spans="2:8" ht="28.5" x14ac:dyDescent="0.2">
      <c r="B92" s="67"/>
      <c r="C92" s="11">
        <v>15</v>
      </c>
      <c r="D92" s="1" t="s">
        <v>2</v>
      </c>
      <c r="E92" s="1" t="s">
        <v>393</v>
      </c>
      <c r="F92" s="1" t="s">
        <v>391</v>
      </c>
      <c r="G92" s="2" t="s">
        <v>392</v>
      </c>
      <c r="H92" s="1" t="s">
        <v>394</v>
      </c>
    </row>
    <row r="93" spans="2:8" x14ac:dyDescent="0.2">
      <c r="B93" s="67"/>
      <c r="C93" s="11">
        <v>15</v>
      </c>
      <c r="D93" s="1" t="s">
        <v>0</v>
      </c>
      <c r="E93" s="14" t="s">
        <v>389</v>
      </c>
      <c r="F93" s="14" t="s">
        <v>391</v>
      </c>
      <c r="G93" s="23" t="s">
        <v>392</v>
      </c>
      <c r="H93" s="14" t="s">
        <v>394</v>
      </c>
    </row>
    <row r="94" spans="2:8" x14ac:dyDescent="0.2">
      <c r="B94" s="67"/>
      <c r="C94" s="11">
        <v>15</v>
      </c>
      <c r="D94" s="1" t="s">
        <v>4</v>
      </c>
      <c r="E94" s="1" t="s">
        <v>389</v>
      </c>
      <c r="F94" s="1" t="s">
        <v>395</v>
      </c>
      <c r="G94" s="2" t="s">
        <v>396</v>
      </c>
      <c r="H94" s="3" t="s">
        <v>397</v>
      </c>
    </row>
    <row r="95" spans="2:8" x14ac:dyDescent="0.2">
      <c r="B95" s="67"/>
      <c r="C95" s="11">
        <v>15</v>
      </c>
      <c r="D95" s="1" t="s">
        <v>2</v>
      </c>
      <c r="E95" s="1" t="s">
        <v>389</v>
      </c>
      <c r="F95" s="1" t="s">
        <v>395</v>
      </c>
      <c r="G95" s="2" t="s">
        <v>396</v>
      </c>
      <c r="H95" s="1" t="s">
        <v>397</v>
      </c>
    </row>
    <row r="96" spans="2:8" ht="42.75" x14ac:dyDescent="0.2">
      <c r="B96" s="67" t="s">
        <v>791</v>
      </c>
      <c r="C96" s="14">
        <v>19</v>
      </c>
      <c r="D96" s="1" t="s">
        <v>0</v>
      </c>
      <c r="E96" s="14" t="s">
        <v>400</v>
      </c>
      <c r="F96" s="1" t="s">
        <v>398</v>
      </c>
      <c r="G96" s="12" t="s">
        <v>399</v>
      </c>
      <c r="H96" s="1" t="s">
        <v>401</v>
      </c>
    </row>
    <row r="97" spans="2:8" ht="42.75" x14ac:dyDescent="0.2">
      <c r="B97" s="67"/>
      <c r="C97" s="14">
        <v>19</v>
      </c>
      <c r="D97" s="1" t="s">
        <v>1</v>
      </c>
      <c r="E97" s="1" t="s">
        <v>400</v>
      </c>
      <c r="F97" s="1" t="s">
        <v>398</v>
      </c>
      <c r="G97" s="12" t="s">
        <v>399</v>
      </c>
      <c r="H97" s="1" t="s">
        <v>401</v>
      </c>
    </row>
    <row r="98" spans="2:8" x14ac:dyDescent="0.2">
      <c r="B98" s="67"/>
      <c r="C98" s="14">
        <v>19</v>
      </c>
      <c r="D98" s="1" t="s">
        <v>4</v>
      </c>
      <c r="E98" s="1" t="s">
        <v>400</v>
      </c>
      <c r="F98" s="1" t="s">
        <v>402</v>
      </c>
      <c r="G98" s="12" t="s">
        <v>403</v>
      </c>
      <c r="H98" s="14" t="s">
        <v>404</v>
      </c>
    </row>
    <row r="99" spans="2:8" x14ac:dyDescent="0.2">
      <c r="B99" s="67"/>
      <c r="C99" s="14">
        <v>19</v>
      </c>
      <c r="D99" s="1" t="s">
        <v>0</v>
      </c>
      <c r="E99" s="1" t="s">
        <v>400</v>
      </c>
      <c r="F99" s="1" t="s">
        <v>402</v>
      </c>
      <c r="G99" s="12" t="s">
        <v>403</v>
      </c>
      <c r="H99" s="14" t="s">
        <v>404</v>
      </c>
    </row>
    <row r="100" spans="2:8" x14ac:dyDescent="0.2">
      <c r="B100" s="67"/>
      <c r="C100" s="14">
        <v>19</v>
      </c>
      <c r="D100" s="1" t="s">
        <v>4</v>
      </c>
      <c r="E100" s="1" t="s">
        <v>400</v>
      </c>
      <c r="F100" s="1" t="s">
        <v>405</v>
      </c>
      <c r="G100" s="12" t="s">
        <v>406</v>
      </c>
      <c r="H100" s="3" t="s">
        <v>407</v>
      </c>
    </row>
    <row r="101" spans="2:8" x14ac:dyDescent="0.2">
      <c r="B101" s="67"/>
      <c r="C101" s="14">
        <v>19</v>
      </c>
      <c r="D101" s="1" t="s">
        <v>0</v>
      </c>
      <c r="E101" s="1" t="s">
        <v>400</v>
      </c>
      <c r="F101" s="1" t="s">
        <v>405</v>
      </c>
      <c r="G101" s="12" t="s">
        <v>408</v>
      </c>
      <c r="H101" s="3" t="s">
        <v>407</v>
      </c>
    </row>
    <row r="102" spans="2:8" ht="42.75" x14ac:dyDescent="0.2">
      <c r="B102" s="67"/>
      <c r="C102" s="14">
        <v>19</v>
      </c>
      <c r="D102" s="1" t="s">
        <v>0</v>
      </c>
      <c r="E102" s="1" t="s">
        <v>400</v>
      </c>
      <c r="F102" s="1" t="s">
        <v>409</v>
      </c>
      <c r="G102" s="12" t="s">
        <v>410</v>
      </c>
      <c r="H102" s="1" t="s">
        <v>411</v>
      </c>
    </row>
    <row r="103" spans="2:8" ht="42.75" x14ac:dyDescent="0.2">
      <c r="B103" s="67"/>
      <c r="C103" s="14">
        <v>19</v>
      </c>
      <c r="D103" s="1" t="s">
        <v>1</v>
      </c>
      <c r="E103" s="1" t="s">
        <v>400</v>
      </c>
      <c r="F103" s="1" t="s">
        <v>409</v>
      </c>
      <c r="G103" s="12" t="s">
        <v>412</v>
      </c>
      <c r="H103" s="1" t="s">
        <v>411</v>
      </c>
    </row>
    <row r="104" spans="2:8" x14ac:dyDescent="0.2">
      <c r="B104" s="67"/>
      <c r="C104" s="14">
        <v>19</v>
      </c>
      <c r="D104" s="8" t="s">
        <v>4</v>
      </c>
      <c r="E104" s="1" t="s">
        <v>400</v>
      </c>
      <c r="F104" s="1" t="s">
        <v>413</v>
      </c>
      <c r="G104" s="12" t="s">
        <v>414</v>
      </c>
      <c r="H104" s="3" t="s">
        <v>415</v>
      </c>
    </row>
    <row r="105" spans="2:8" x14ac:dyDescent="0.2">
      <c r="B105" s="67"/>
      <c r="C105" s="14">
        <v>19</v>
      </c>
      <c r="D105" s="8" t="s">
        <v>0</v>
      </c>
      <c r="E105" s="1" t="s">
        <v>400</v>
      </c>
      <c r="F105" s="1" t="s">
        <v>413</v>
      </c>
      <c r="G105" s="12" t="s">
        <v>414</v>
      </c>
      <c r="H105" s="3" t="s">
        <v>415</v>
      </c>
    </row>
    <row r="106" spans="2:8" x14ac:dyDescent="0.2">
      <c r="B106" s="67"/>
      <c r="C106" s="14">
        <v>19</v>
      </c>
      <c r="D106" s="8" t="s">
        <v>4</v>
      </c>
      <c r="E106" s="1" t="s">
        <v>400</v>
      </c>
      <c r="F106" s="1" t="s">
        <v>416</v>
      </c>
      <c r="G106" s="12" t="s">
        <v>417</v>
      </c>
      <c r="H106" s="1" t="s">
        <v>418</v>
      </c>
    </row>
    <row r="107" spans="2:8" x14ac:dyDescent="0.2">
      <c r="B107" s="67"/>
      <c r="C107" s="14">
        <v>19</v>
      </c>
      <c r="D107" s="8" t="s">
        <v>1</v>
      </c>
      <c r="E107" s="1" t="s">
        <v>400</v>
      </c>
      <c r="F107" s="1" t="s">
        <v>416</v>
      </c>
      <c r="G107" s="12" t="s">
        <v>419</v>
      </c>
      <c r="H107" s="1" t="s">
        <v>418</v>
      </c>
    </row>
    <row r="108" spans="2:8" x14ac:dyDescent="0.2">
      <c r="B108" s="67" t="s">
        <v>792</v>
      </c>
      <c r="C108" s="14" t="s">
        <v>420</v>
      </c>
      <c r="D108" s="1" t="s">
        <v>0</v>
      </c>
      <c r="E108" s="14" t="s">
        <v>423</v>
      </c>
      <c r="F108" s="14" t="s">
        <v>421</v>
      </c>
      <c r="G108" s="23" t="s">
        <v>422</v>
      </c>
      <c r="H108" s="14" t="s">
        <v>424</v>
      </c>
    </row>
    <row r="109" spans="2:8" x14ac:dyDescent="0.2">
      <c r="B109" s="67"/>
      <c r="C109" s="14">
        <v>22</v>
      </c>
      <c r="D109" s="1" t="s">
        <v>1</v>
      </c>
      <c r="E109" s="1" t="s">
        <v>427</v>
      </c>
      <c r="F109" s="1" t="s">
        <v>425</v>
      </c>
      <c r="G109" s="2" t="s">
        <v>426</v>
      </c>
      <c r="H109" s="1" t="s">
        <v>428</v>
      </c>
    </row>
    <row r="110" spans="2:8" x14ac:dyDescent="0.2">
      <c r="B110" s="67"/>
      <c r="C110" s="14" t="s">
        <v>420</v>
      </c>
      <c r="D110" s="1" t="s">
        <v>0</v>
      </c>
      <c r="E110" s="14" t="s">
        <v>131</v>
      </c>
      <c r="F110" s="14" t="s">
        <v>429</v>
      </c>
      <c r="G110" s="23" t="s">
        <v>430</v>
      </c>
      <c r="H110" s="14" t="s">
        <v>431</v>
      </c>
    </row>
    <row r="111" spans="2:8" x14ac:dyDescent="0.2">
      <c r="B111" s="67"/>
      <c r="C111" s="14" t="s">
        <v>420</v>
      </c>
      <c r="D111" s="1" t="s">
        <v>0</v>
      </c>
      <c r="E111" s="14" t="s">
        <v>434</v>
      </c>
      <c r="F111" s="14" t="s">
        <v>432</v>
      </c>
      <c r="G111" s="23" t="s">
        <v>433</v>
      </c>
      <c r="H111" s="14" t="s">
        <v>435</v>
      </c>
    </row>
    <row r="112" spans="2:8" x14ac:dyDescent="0.2">
      <c r="B112" s="67" t="s">
        <v>793</v>
      </c>
      <c r="C112" s="14" t="s">
        <v>436</v>
      </c>
      <c r="D112" s="1" t="s">
        <v>1</v>
      </c>
      <c r="E112" s="1" t="s">
        <v>439</v>
      </c>
      <c r="F112" s="1" t="s">
        <v>437</v>
      </c>
      <c r="G112" s="2" t="s">
        <v>438</v>
      </c>
      <c r="H112" s="1" t="s">
        <v>440</v>
      </c>
    </row>
    <row r="113" spans="2:8" x14ac:dyDescent="0.2">
      <c r="B113" s="67"/>
      <c r="C113" s="14" t="s">
        <v>436</v>
      </c>
      <c r="D113" s="1" t="s">
        <v>1</v>
      </c>
      <c r="E113" s="1" t="s">
        <v>443</v>
      </c>
      <c r="F113" s="1" t="s">
        <v>441</v>
      </c>
      <c r="G113" s="2" t="s">
        <v>442</v>
      </c>
      <c r="H113" s="3" t="s">
        <v>444</v>
      </c>
    </row>
    <row r="114" spans="2:8" x14ac:dyDescent="0.2">
      <c r="B114" s="67"/>
      <c r="C114" s="14" t="s">
        <v>436</v>
      </c>
      <c r="D114" s="1" t="s">
        <v>1</v>
      </c>
      <c r="E114" s="1" t="s">
        <v>389</v>
      </c>
      <c r="F114" s="1" t="s">
        <v>445</v>
      </c>
      <c r="G114" s="2" t="s">
        <v>446</v>
      </c>
      <c r="H114" s="1" t="s">
        <v>447</v>
      </c>
    </row>
    <row r="115" spans="2:8" x14ac:dyDescent="0.2">
      <c r="B115" s="67"/>
      <c r="C115" s="14" t="s">
        <v>436</v>
      </c>
      <c r="D115" s="1" t="s">
        <v>1</v>
      </c>
      <c r="E115" s="1" t="s">
        <v>389</v>
      </c>
      <c r="F115" s="1" t="s">
        <v>448</v>
      </c>
      <c r="G115" s="2" t="s">
        <v>449</v>
      </c>
      <c r="H115" s="1" t="s">
        <v>450</v>
      </c>
    </row>
    <row r="116" spans="2:8" x14ac:dyDescent="0.2">
      <c r="B116" s="67" t="s">
        <v>794</v>
      </c>
      <c r="C116" s="14">
        <v>15</v>
      </c>
      <c r="D116" s="1" t="s">
        <v>0</v>
      </c>
      <c r="E116" s="14" t="s">
        <v>240</v>
      </c>
      <c r="F116" s="14" t="s">
        <v>384</v>
      </c>
      <c r="G116" s="23" t="s">
        <v>451</v>
      </c>
      <c r="H116" s="14" t="s">
        <v>452</v>
      </c>
    </row>
    <row r="117" spans="2:8" ht="28.5" x14ac:dyDescent="0.2">
      <c r="B117" s="67"/>
      <c r="C117" s="14">
        <v>15</v>
      </c>
      <c r="D117" s="1" t="s">
        <v>1</v>
      </c>
      <c r="E117" s="1" t="s">
        <v>240</v>
      </c>
      <c r="F117" s="1" t="s">
        <v>384</v>
      </c>
      <c r="G117" s="2" t="s">
        <v>451</v>
      </c>
      <c r="H117" s="1" t="s">
        <v>452</v>
      </c>
    </row>
    <row r="118" spans="2:8" x14ac:dyDescent="0.2">
      <c r="B118" s="67"/>
      <c r="C118" s="14">
        <v>15</v>
      </c>
      <c r="D118" s="1" t="s">
        <v>0</v>
      </c>
      <c r="E118" s="14" t="s">
        <v>240</v>
      </c>
      <c r="F118" s="14" t="s">
        <v>453</v>
      </c>
      <c r="G118" s="23" t="s">
        <v>454</v>
      </c>
      <c r="H118" s="14" t="s">
        <v>455</v>
      </c>
    </row>
    <row r="119" spans="2:8" ht="28.5" x14ac:dyDescent="0.2">
      <c r="B119" s="67"/>
      <c r="C119" s="14">
        <v>15</v>
      </c>
      <c r="D119" s="1" t="s">
        <v>1</v>
      </c>
      <c r="E119" s="1" t="s">
        <v>240</v>
      </c>
      <c r="F119" s="1" t="s">
        <v>453</v>
      </c>
      <c r="G119" s="2" t="s">
        <v>454</v>
      </c>
      <c r="H119" s="1" t="s">
        <v>455</v>
      </c>
    </row>
    <row r="120" spans="2:8" x14ac:dyDescent="0.2">
      <c r="B120" s="67"/>
      <c r="C120" s="14">
        <v>15</v>
      </c>
      <c r="D120" s="8" t="s">
        <v>0</v>
      </c>
      <c r="E120" s="14" t="s">
        <v>457</v>
      </c>
      <c r="F120" s="14" t="s">
        <v>384</v>
      </c>
      <c r="G120" s="23" t="s">
        <v>456</v>
      </c>
      <c r="H120" s="14" t="s">
        <v>458</v>
      </c>
    </row>
    <row r="121" spans="2:8" ht="28.5" x14ac:dyDescent="0.2">
      <c r="B121" s="67"/>
      <c r="C121" s="14">
        <v>15</v>
      </c>
      <c r="D121" s="8" t="s">
        <v>1</v>
      </c>
      <c r="E121" s="1" t="s">
        <v>457</v>
      </c>
      <c r="F121" s="1" t="s">
        <v>384</v>
      </c>
      <c r="G121" s="2" t="s">
        <v>456</v>
      </c>
      <c r="H121" s="3" t="s">
        <v>458</v>
      </c>
    </row>
    <row r="122" spans="2:8" x14ac:dyDescent="0.2">
      <c r="B122" s="67"/>
      <c r="C122" s="14">
        <v>15</v>
      </c>
      <c r="D122" s="8" t="s">
        <v>1</v>
      </c>
      <c r="E122" s="1" t="s">
        <v>240</v>
      </c>
      <c r="F122" s="1" t="s">
        <v>384</v>
      </c>
      <c r="G122" s="2" t="s">
        <v>459</v>
      </c>
      <c r="H122" s="1" t="s">
        <v>460</v>
      </c>
    </row>
    <row r="123" spans="2:8" x14ac:dyDescent="0.2">
      <c r="B123" s="67"/>
      <c r="C123" s="14">
        <v>15</v>
      </c>
      <c r="D123" s="8" t="s">
        <v>2</v>
      </c>
      <c r="E123" s="1" t="s">
        <v>240</v>
      </c>
      <c r="F123" s="1" t="s">
        <v>384</v>
      </c>
      <c r="G123" s="2" t="s">
        <v>459</v>
      </c>
      <c r="H123" s="1" t="s">
        <v>460</v>
      </c>
    </row>
    <row r="124" spans="2:8" ht="28.5" x14ac:dyDescent="0.2">
      <c r="B124" s="67" t="s">
        <v>795</v>
      </c>
      <c r="C124" s="14">
        <v>18</v>
      </c>
      <c r="D124" s="1" t="s">
        <v>1</v>
      </c>
      <c r="E124" s="14" t="s">
        <v>463</v>
      </c>
      <c r="F124" s="1" t="s">
        <v>461</v>
      </c>
      <c r="G124" s="2" t="s">
        <v>462</v>
      </c>
      <c r="H124" s="1" t="s">
        <v>464</v>
      </c>
    </row>
    <row r="125" spans="2:8" ht="28.5" x14ac:dyDescent="0.2">
      <c r="B125" s="67"/>
      <c r="C125" s="14">
        <v>18</v>
      </c>
      <c r="D125" s="1" t="s">
        <v>4</v>
      </c>
      <c r="E125" s="14" t="s">
        <v>463</v>
      </c>
      <c r="F125" s="3" t="s">
        <v>465</v>
      </c>
      <c r="G125" s="12" t="s">
        <v>466</v>
      </c>
      <c r="H125" s="1" t="s">
        <v>467</v>
      </c>
    </row>
    <row r="126" spans="2:8" ht="28.5" x14ac:dyDescent="0.2">
      <c r="B126" s="67"/>
      <c r="C126" s="14">
        <v>18</v>
      </c>
      <c r="D126" s="1" t="s">
        <v>1</v>
      </c>
      <c r="E126" s="14" t="s">
        <v>463</v>
      </c>
      <c r="F126" s="3" t="s">
        <v>465</v>
      </c>
      <c r="G126" s="12" t="s">
        <v>466</v>
      </c>
      <c r="H126" s="1" t="s">
        <v>467</v>
      </c>
    </row>
    <row r="127" spans="2:8" x14ac:dyDescent="0.2">
      <c r="B127" s="67"/>
      <c r="C127" s="14">
        <v>18</v>
      </c>
      <c r="D127" s="1" t="s">
        <v>4</v>
      </c>
      <c r="E127" s="14" t="s">
        <v>463</v>
      </c>
      <c r="F127" s="1" t="s">
        <v>468</v>
      </c>
      <c r="G127" s="18" t="s">
        <v>469</v>
      </c>
      <c r="H127" s="3" t="s">
        <v>470</v>
      </c>
    </row>
    <row r="128" spans="2:8" x14ac:dyDescent="0.2">
      <c r="B128" s="67"/>
      <c r="C128" s="14">
        <v>18</v>
      </c>
      <c r="D128" s="1" t="s">
        <v>471</v>
      </c>
      <c r="E128" s="14" t="s">
        <v>463</v>
      </c>
      <c r="F128" s="1" t="s">
        <v>468</v>
      </c>
      <c r="G128" s="18" t="s">
        <v>469</v>
      </c>
      <c r="H128" s="3" t="s">
        <v>470</v>
      </c>
    </row>
    <row r="129" spans="2:8" x14ac:dyDescent="0.2">
      <c r="B129" s="67"/>
      <c r="C129" s="14">
        <v>18</v>
      </c>
      <c r="D129" s="1" t="s">
        <v>2</v>
      </c>
      <c r="E129" s="1" t="s">
        <v>474</v>
      </c>
      <c r="F129" s="1" t="s">
        <v>472</v>
      </c>
      <c r="G129" s="12" t="s">
        <v>473</v>
      </c>
      <c r="H129" s="1" t="s">
        <v>475</v>
      </c>
    </row>
    <row r="130" spans="2:8" x14ac:dyDescent="0.2">
      <c r="B130" s="67"/>
      <c r="C130" s="14">
        <v>18</v>
      </c>
      <c r="D130" s="1" t="s">
        <v>4</v>
      </c>
      <c r="E130" s="1" t="s">
        <v>478</v>
      </c>
      <c r="F130" s="1" t="s">
        <v>476</v>
      </c>
      <c r="G130" s="18" t="s">
        <v>477</v>
      </c>
      <c r="H130" s="1" t="s">
        <v>479</v>
      </c>
    </row>
    <row r="131" spans="2:8" x14ac:dyDescent="0.2">
      <c r="B131" s="67"/>
      <c r="C131" s="14">
        <v>18</v>
      </c>
      <c r="D131" s="1" t="s">
        <v>471</v>
      </c>
      <c r="E131" s="1" t="s">
        <v>478</v>
      </c>
      <c r="F131" s="1" t="s">
        <v>476</v>
      </c>
      <c r="G131" s="18" t="s">
        <v>477</v>
      </c>
      <c r="H131" s="1" t="s">
        <v>479</v>
      </c>
    </row>
    <row r="132" spans="2:8" x14ac:dyDescent="0.2">
      <c r="B132" s="67" t="s">
        <v>796</v>
      </c>
      <c r="C132" s="11">
        <v>15</v>
      </c>
      <c r="D132" s="1" t="s">
        <v>2</v>
      </c>
      <c r="E132" s="1" t="s">
        <v>482</v>
      </c>
      <c r="F132" s="1" t="s">
        <v>480</v>
      </c>
      <c r="G132" s="2" t="s">
        <v>481</v>
      </c>
      <c r="H132" s="1" t="s">
        <v>483</v>
      </c>
    </row>
    <row r="133" spans="2:8" x14ac:dyDescent="0.2">
      <c r="B133" s="67"/>
      <c r="C133" s="11">
        <v>15</v>
      </c>
      <c r="D133" s="1" t="s">
        <v>0</v>
      </c>
      <c r="E133" s="14" t="s">
        <v>486</v>
      </c>
      <c r="F133" s="14" t="s">
        <v>484</v>
      </c>
      <c r="G133" s="15" t="s">
        <v>485</v>
      </c>
      <c r="H133" s="14" t="s">
        <v>487</v>
      </c>
    </row>
    <row r="134" spans="2:8" x14ac:dyDescent="0.2">
      <c r="B134" s="67"/>
      <c r="C134" s="11">
        <v>15</v>
      </c>
      <c r="D134" s="1" t="s">
        <v>2</v>
      </c>
      <c r="E134" s="14" t="s">
        <v>486</v>
      </c>
      <c r="F134" s="1" t="s">
        <v>488</v>
      </c>
      <c r="G134" s="2" t="s">
        <v>489</v>
      </c>
      <c r="H134" s="1" t="s">
        <v>490</v>
      </c>
    </row>
    <row r="135" spans="2:8" x14ac:dyDescent="0.2">
      <c r="B135" s="67"/>
      <c r="C135" s="11">
        <v>15</v>
      </c>
      <c r="D135" s="1" t="s">
        <v>2</v>
      </c>
      <c r="E135" s="1" t="s">
        <v>482</v>
      </c>
      <c r="F135" s="1" t="s">
        <v>480</v>
      </c>
      <c r="G135" s="2" t="s">
        <v>481</v>
      </c>
      <c r="H135" s="1" t="s">
        <v>483</v>
      </c>
    </row>
    <row r="136" spans="2:8" ht="28.5" x14ac:dyDescent="0.2">
      <c r="B136" s="67" t="s">
        <v>797</v>
      </c>
      <c r="C136" s="11">
        <v>13</v>
      </c>
      <c r="D136" s="1" t="s">
        <v>3</v>
      </c>
      <c r="E136" s="1" t="s">
        <v>232</v>
      </c>
      <c r="F136" s="1" t="s">
        <v>230</v>
      </c>
      <c r="G136" s="2" t="s">
        <v>231</v>
      </c>
      <c r="H136" s="1" t="s">
        <v>233</v>
      </c>
    </row>
    <row r="137" spans="2:8" x14ac:dyDescent="0.2">
      <c r="B137" s="67"/>
      <c r="C137" s="11">
        <v>13</v>
      </c>
      <c r="D137" s="1" t="s">
        <v>2</v>
      </c>
      <c r="E137" s="1" t="s">
        <v>232</v>
      </c>
      <c r="F137" s="1" t="s">
        <v>234</v>
      </c>
      <c r="G137" s="2" t="s">
        <v>231</v>
      </c>
      <c r="H137" s="1" t="s">
        <v>235</v>
      </c>
    </row>
    <row r="138" spans="2:8" ht="28.5" x14ac:dyDescent="0.2">
      <c r="B138" s="67"/>
      <c r="C138" s="11">
        <v>13</v>
      </c>
      <c r="D138" s="1" t="s">
        <v>3</v>
      </c>
      <c r="E138" s="1" t="s">
        <v>232</v>
      </c>
      <c r="F138" s="1" t="s">
        <v>234</v>
      </c>
      <c r="G138" s="2" t="s">
        <v>231</v>
      </c>
      <c r="H138" s="3" t="s">
        <v>233</v>
      </c>
    </row>
    <row r="139" spans="2:8" x14ac:dyDescent="0.2">
      <c r="B139" s="67"/>
      <c r="C139" s="11">
        <v>13</v>
      </c>
      <c r="D139" s="1" t="s">
        <v>2</v>
      </c>
      <c r="E139" s="1" t="s">
        <v>232</v>
      </c>
      <c r="F139" s="1" t="s">
        <v>234</v>
      </c>
      <c r="G139" s="2" t="s">
        <v>231</v>
      </c>
      <c r="H139" s="1" t="s">
        <v>235</v>
      </c>
    </row>
    <row r="140" spans="2:8" ht="28.5" x14ac:dyDescent="0.2">
      <c r="B140" s="67"/>
      <c r="C140" s="11">
        <v>13</v>
      </c>
      <c r="D140" s="1" t="s">
        <v>3</v>
      </c>
      <c r="E140" s="1" t="s">
        <v>232</v>
      </c>
      <c r="F140" s="1" t="s">
        <v>234</v>
      </c>
      <c r="G140" s="2" t="s">
        <v>231</v>
      </c>
      <c r="H140" s="3" t="s">
        <v>233</v>
      </c>
    </row>
    <row r="141" spans="2:8" x14ac:dyDescent="0.2">
      <c r="B141" s="67"/>
      <c r="C141" s="11">
        <v>13</v>
      </c>
      <c r="D141" s="1" t="s">
        <v>2</v>
      </c>
      <c r="E141" s="1" t="s">
        <v>232</v>
      </c>
      <c r="F141" s="1" t="s">
        <v>230</v>
      </c>
      <c r="G141" s="2" t="s">
        <v>236</v>
      </c>
      <c r="H141" s="3" t="s">
        <v>237</v>
      </c>
    </row>
    <row r="142" spans="2:8" ht="28.5" x14ac:dyDescent="0.2">
      <c r="B142" s="67"/>
      <c r="C142" s="11">
        <v>13</v>
      </c>
      <c r="D142" s="1" t="s">
        <v>3</v>
      </c>
      <c r="E142" s="1" t="s">
        <v>232</v>
      </c>
      <c r="F142" s="1" t="s">
        <v>230</v>
      </c>
      <c r="G142" s="2" t="s">
        <v>236</v>
      </c>
      <c r="H142" s="3" t="s">
        <v>233</v>
      </c>
    </row>
    <row r="143" spans="2:8" s="22" customFormat="1" x14ac:dyDescent="0.2">
      <c r="B143" s="69" t="s">
        <v>798</v>
      </c>
      <c r="C143" s="29">
        <v>20</v>
      </c>
      <c r="D143" s="19" t="s">
        <v>3</v>
      </c>
      <c r="E143" s="19" t="s">
        <v>240</v>
      </c>
      <c r="F143" s="19" t="s">
        <v>238</v>
      </c>
      <c r="G143" s="20" t="s">
        <v>239</v>
      </c>
      <c r="H143" s="21" t="s">
        <v>241</v>
      </c>
    </row>
    <row r="144" spans="2:8" s="22" customFormat="1" x14ac:dyDescent="0.2">
      <c r="B144" s="69"/>
      <c r="C144" s="29">
        <v>20</v>
      </c>
      <c r="D144" s="19" t="s">
        <v>0</v>
      </c>
      <c r="E144" s="29" t="s">
        <v>240</v>
      </c>
      <c r="F144" s="29" t="s">
        <v>242</v>
      </c>
      <c r="G144" s="30" t="s">
        <v>243</v>
      </c>
      <c r="H144" s="29" t="s">
        <v>244</v>
      </c>
    </row>
    <row r="145" spans="2:8" s="22" customFormat="1" x14ac:dyDescent="0.2">
      <c r="B145" s="69"/>
      <c r="C145" s="29">
        <v>20</v>
      </c>
      <c r="D145" s="19" t="s">
        <v>4</v>
      </c>
      <c r="E145" s="19" t="s">
        <v>240</v>
      </c>
      <c r="F145" s="19" t="s">
        <v>242</v>
      </c>
      <c r="G145" s="20" t="s">
        <v>245</v>
      </c>
      <c r="H145" s="21" t="s">
        <v>246</v>
      </c>
    </row>
    <row r="146" spans="2:8" s="22" customFormat="1" x14ac:dyDescent="0.2">
      <c r="B146" s="69"/>
      <c r="C146" s="29">
        <v>20</v>
      </c>
      <c r="D146" s="19" t="s">
        <v>3</v>
      </c>
      <c r="E146" s="19" t="s">
        <v>240</v>
      </c>
      <c r="F146" s="19" t="s">
        <v>247</v>
      </c>
      <c r="G146" s="20" t="s">
        <v>248</v>
      </c>
      <c r="H146" s="21" t="s">
        <v>241</v>
      </c>
    </row>
    <row r="147" spans="2:8" s="22" customFormat="1" x14ac:dyDescent="0.2">
      <c r="B147" s="69"/>
      <c r="C147" s="29">
        <v>20</v>
      </c>
      <c r="D147" s="19" t="s">
        <v>1</v>
      </c>
      <c r="E147" s="19" t="s">
        <v>240</v>
      </c>
      <c r="F147" s="19" t="s">
        <v>249</v>
      </c>
      <c r="G147" s="20" t="s">
        <v>250</v>
      </c>
      <c r="H147" s="19" t="s">
        <v>251</v>
      </c>
    </row>
    <row r="148" spans="2:8" x14ac:dyDescent="0.2">
      <c r="B148" s="67" t="s">
        <v>799</v>
      </c>
      <c r="C148" s="11">
        <v>20</v>
      </c>
      <c r="D148" s="1" t="s">
        <v>1</v>
      </c>
      <c r="E148" s="1" t="s">
        <v>254</v>
      </c>
      <c r="F148" s="1" t="s">
        <v>252</v>
      </c>
      <c r="G148" s="2" t="s">
        <v>253</v>
      </c>
      <c r="H148" s="1" t="s">
        <v>255</v>
      </c>
    </row>
    <row r="149" spans="2:8" x14ac:dyDescent="0.2">
      <c r="B149" s="67"/>
      <c r="C149" s="11">
        <v>20</v>
      </c>
      <c r="D149" s="1" t="s">
        <v>1</v>
      </c>
      <c r="E149" s="1" t="s">
        <v>222</v>
      </c>
      <c r="F149" s="1" t="s">
        <v>256</v>
      </c>
      <c r="G149" s="23" t="s">
        <v>257</v>
      </c>
      <c r="H149" s="1" t="s">
        <v>258</v>
      </c>
    </row>
    <row r="150" spans="2:8" x14ac:dyDescent="0.2">
      <c r="B150" s="67"/>
      <c r="C150" s="11">
        <v>20</v>
      </c>
      <c r="D150" s="1" t="s">
        <v>1</v>
      </c>
      <c r="E150" s="1" t="s">
        <v>261</v>
      </c>
      <c r="F150" s="1" t="s">
        <v>259</v>
      </c>
      <c r="G150" s="2" t="s">
        <v>260</v>
      </c>
      <c r="H150" s="1" t="s">
        <v>262</v>
      </c>
    </row>
    <row r="151" spans="2:8" x14ac:dyDescent="0.2">
      <c r="B151" s="67" t="s">
        <v>800</v>
      </c>
      <c r="C151" s="14">
        <v>16</v>
      </c>
      <c r="D151" s="1" t="s">
        <v>3</v>
      </c>
      <c r="E151" s="1" t="s">
        <v>265</v>
      </c>
      <c r="F151" s="1" t="s">
        <v>263</v>
      </c>
      <c r="G151" s="2" t="s">
        <v>264</v>
      </c>
      <c r="H151" s="3" t="s">
        <v>266</v>
      </c>
    </row>
    <row r="152" spans="2:8" x14ac:dyDescent="0.2">
      <c r="B152" s="67"/>
      <c r="C152" s="14">
        <v>16</v>
      </c>
      <c r="D152" s="1" t="s">
        <v>0</v>
      </c>
      <c r="E152" s="1" t="s">
        <v>265</v>
      </c>
      <c r="F152" s="1" t="s">
        <v>267</v>
      </c>
      <c r="G152" s="12" t="s">
        <v>268</v>
      </c>
      <c r="H152" s="14" t="s">
        <v>269</v>
      </c>
    </row>
    <row r="153" spans="2:8" x14ac:dyDescent="0.2">
      <c r="B153" s="67"/>
      <c r="C153" s="14">
        <v>16</v>
      </c>
      <c r="D153" s="1" t="s">
        <v>2</v>
      </c>
      <c r="E153" s="1" t="s">
        <v>265</v>
      </c>
      <c r="F153" s="1" t="s">
        <v>267</v>
      </c>
      <c r="G153" s="12" t="s">
        <v>268</v>
      </c>
      <c r="H153" s="14" t="s">
        <v>269</v>
      </c>
    </row>
    <row r="154" spans="2:8" ht="28.5" x14ac:dyDescent="0.2">
      <c r="B154" s="67"/>
      <c r="C154" s="14">
        <v>16</v>
      </c>
      <c r="D154" s="1" t="s">
        <v>1</v>
      </c>
      <c r="E154" s="1" t="s">
        <v>265</v>
      </c>
      <c r="F154" s="14" t="s">
        <v>270</v>
      </c>
      <c r="G154" s="15" t="s">
        <v>271</v>
      </c>
      <c r="H154" s="14" t="s">
        <v>272</v>
      </c>
    </row>
    <row r="155" spans="2:8" ht="28.5" x14ac:dyDescent="0.2">
      <c r="B155" s="67"/>
      <c r="C155" s="14">
        <v>16</v>
      </c>
      <c r="D155" s="1" t="s">
        <v>3</v>
      </c>
      <c r="E155" s="1" t="s">
        <v>265</v>
      </c>
      <c r="F155" s="14" t="s">
        <v>270</v>
      </c>
      <c r="G155" s="15" t="s">
        <v>271</v>
      </c>
      <c r="H155" s="1" t="s">
        <v>272</v>
      </c>
    </row>
    <row r="156" spans="2:8" ht="28.5" x14ac:dyDescent="0.2">
      <c r="B156" s="67"/>
      <c r="C156" s="14">
        <v>16</v>
      </c>
      <c r="D156" s="1" t="s">
        <v>4</v>
      </c>
      <c r="E156" s="1" t="s">
        <v>273</v>
      </c>
      <c r="F156" s="14" t="s">
        <v>270</v>
      </c>
      <c r="G156" s="15" t="s">
        <v>271</v>
      </c>
      <c r="H156" s="14" t="s">
        <v>274</v>
      </c>
    </row>
    <row r="157" spans="2:8" ht="28.5" x14ac:dyDescent="0.2">
      <c r="B157" s="67"/>
      <c r="C157" s="14">
        <v>16</v>
      </c>
      <c r="D157" s="1" t="s">
        <v>0</v>
      </c>
      <c r="E157" s="1" t="s">
        <v>273</v>
      </c>
      <c r="F157" s="14" t="s">
        <v>270</v>
      </c>
      <c r="G157" s="15" t="s">
        <v>271</v>
      </c>
      <c r="H157" s="14" t="s">
        <v>274</v>
      </c>
    </row>
    <row r="158" spans="2:8" x14ac:dyDescent="0.2">
      <c r="B158" s="67" t="s">
        <v>801</v>
      </c>
      <c r="C158" s="14">
        <v>7</v>
      </c>
      <c r="D158" s="1" t="s">
        <v>4</v>
      </c>
      <c r="E158" s="1" t="s">
        <v>277</v>
      </c>
      <c r="F158" s="1" t="s">
        <v>275</v>
      </c>
      <c r="G158" s="2" t="s">
        <v>276</v>
      </c>
      <c r="H158" s="3" t="s">
        <v>278</v>
      </c>
    </row>
    <row r="159" spans="2:8" x14ac:dyDescent="0.2">
      <c r="B159" s="67"/>
      <c r="C159" s="14">
        <v>7</v>
      </c>
      <c r="D159" s="1" t="s">
        <v>0</v>
      </c>
      <c r="E159" s="14" t="s">
        <v>281</v>
      </c>
      <c r="F159" s="14" t="s">
        <v>279</v>
      </c>
      <c r="G159" s="23" t="s">
        <v>280</v>
      </c>
      <c r="H159" s="14" t="s">
        <v>282</v>
      </c>
    </row>
    <row r="160" spans="2:8" x14ac:dyDescent="0.2">
      <c r="B160" s="67"/>
      <c r="C160" s="14">
        <v>7</v>
      </c>
      <c r="D160" s="1" t="s">
        <v>2</v>
      </c>
      <c r="E160" s="14" t="s">
        <v>281</v>
      </c>
      <c r="F160" s="14" t="s">
        <v>279</v>
      </c>
      <c r="G160" s="23" t="s">
        <v>280</v>
      </c>
      <c r="H160" s="14" t="s">
        <v>282</v>
      </c>
    </row>
    <row r="161" spans="2:8" x14ac:dyDescent="0.2">
      <c r="B161" s="67"/>
      <c r="C161" s="14">
        <v>7</v>
      </c>
      <c r="D161" s="1" t="s">
        <v>3</v>
      </c>
      <c r="E161" s="8" t="s">
        <v>277</v>
      </c>
      <c r="F161" s="8" t="s">
        <v>275</v>
      </c>
      <c r="G161" s="15" t="s">
        <v>276</v>
      </c>
      <c r="H161" s="3" t="s">
        <v>278</v>
      </c>
    </row>
    <row r="162" spans="2:8" x14ac:dyDescent="0.2">
      <c r="B162" s="67"/>
      <c r="C162" s="14">
        <v>7</v>
      </c>
      <c r="D162" s="1" t="s">
        <v>4</v>
      </c>
      <c r="E162" s="1" t="s">
        <v>284</v>
      </c>
      <c r="F162" s="1" t="s">
        <v>283</v>
      </c>
      <c r="G162" s="2" t="s">
        <v>276</v>
      </c>
      <c r="H162" s="1" t="s">
        <v>285</v>
      </c>
    </row>
    <row r="163" spans="2:8" x14ac:dyDescent="0.2">
      <c r="B163" s="67"/>
      <c r="C163" s="14">
        <v>7</v>
      </c>
      <c r="D163" s="1" t="s">
        <v>0</v>
      </c>
      <c r="E163" s="14" t="s">
        <v>288</v>
      </c>
      <c r="F163" s="14" t="s">
        <v>286</v>
      </c>
      <c r="G163" s="23" t="s">
        <v>287</v>
      </c>
      <c r="H163" s="14" t="s">
        <v>289</v>
      </c>
    </row>
    <row r="164" spans="2:8" x14ac:dyDescent="0.2">
      <c r="B164" s="67"/>
      <c r="C164" s="14">
        <v>7</v>
      </c>
      <c r="D164" s="1" t="s">
        <v>2</v>
      </c>
      <c r="E164" s="14" t="s">
        <v>288</v>
      </c>
      <c r="F164" s="14" t="s">
        <v>286</v>
      </c>
      <c r="G164" s="23" t="s">
        <v>287</v>
      </c>
      <c r="H164" s="14" t="s">
        <v>289</v>
      </c>
    </row>
    <row r="165" spans="2:8" x14ac:dyDescent="0.2">
      <c r="B165" s="67"/>
      <c r="C165" s="14">
        <v>7</v>
      </c>
      <c r="D165" s="1" t="s">
        <v>3</v>
      </c>
      <c r="E165" s="1" t="s">
        <v>284</v>
      </c>
      <c r="F165" s="1" t="s">
        <v>283</v>
      </c>
      <c r="G165" s="2" t="s">
        <v>276</v>
      </c>
      <c r="H165" s="1" t="s">
        <v>285</v>
      </c>
    </row>
    <row r="166" spans="2:8" x14ac:dyDescent="0.2">
      <c r="B166" s="67"/>
      <c r="C166" s="14">
        <v>7</v>
      </c>
      <c r="D166" s="1" t="s">
        <v>4</v>
      </c>
      <c r="E166" s="1" t="s">
        <v>292</v>
      </c>
      <c r="F166" s="1" t="s">
        <v>290</v>
      </c>
      <c r="G166" s="2" t="s">
        <v>291</v>
      </c>
      <c r="H166" s="3" t="s">
        <v>293</v>
      </c>
    </row>
    <row r="167" spans="2:8" x14ac:dyDescent="0.2">
      <c r="B167" s="67"/>
      <c r="C167" s="14">
        <v>7</v>
      </c>
      <c r="D167" s="1" t="s">
        <v>1</v>
      </c>
      <c r="E167" s="1" t="s">
        <v>292</v>
      </c>
      <c r="F167" s="1" t="s">
        <v>290</v>
      </c>
      <c r="G167" s="2" t="s">
        <v>291</v>
      </c>
      <c r="H167" s="3" t="s">
        <v>293</v>
      </c>
    </row>
    <row r="168" spans="2:8" x14ac:dyDescent="0.2">
      <c r="B168" s="67" t="s">
        <v>802</v>
      </c>
      <c r="C168" s="11">
        <v>20</v>
      </c>
      <c r="D168" s="1" t="s">
        <v>3</v>
      </c>
      <c r="E168" s="1" t="s">
        <v>296</v>
      </c>
      <c r="F168" s="1" t="s">
        <v>294</v>
      </c>
      <c r="G168" s="2" t="s">
        <v>295</v>
      </c>
      <c r="H168" s="3" t="s">
        <v>297</v>
      </c>
    </row>
    <row r="169" spans="2:8" x14ac:dyDescent="0.2">
      <c r="B169" s="67"/>
      <c r="C169" s="11">
        <v>20</v>
      </c>
      <c r="D169" s="1" t="s">
        <v>2</v>
      </c>
      <c r="E169" s="1" t="s">
        <v>296</v>
      </c>
      <c r="F169" s="1" t="s">
        <v>298</v>
      </c>
      <c r="G169" s="2" t="s">
        <v>299</v>
      </c>
      <c r="H169" s="1" t="s">
        <v>300</v>
      </c>
    </row>
    <row r="170" spans="2:8" x14ac:dyDescent="0.2">
      <c r="B170" s="67"/>
      <c r="C170" s="11">
        <v>20</v>
      </c>
      <c r="D170" s="1" t="s">
        <v>0</v>
      </c>
      <c r="E170" s="14" t="s">
        <v>296</v>
      </c>
      <c r="F170" s="14" t="s">
        <v>301</v>
      </c>
      <c r="G170" s="23" t="s">
        <v>302</v>
      </c>
      <c r="H170" s="14" t="s">
        <v>303</v>
      </c>
    </row>
    <row r="171" spans="2:8" x14ac:dyDescent="0.2">
      <c r="B171" s="67"/>
      <c r="C171" s="11">
        <v>20</v>
      </c>
      <c r="D171" s="1" t="s">
        <v>3</v>
      </c>
      <c r="E171" s="1" t="s">
        <v>296</v>
      </c>
      <c r="F171" s="1" t="s">
        <v>304</v>
      </c>
      <c r="G171" s="2" t="s">
        <v>305</v>
      </c>
      <c r="H171" s="1" t="s">
        <v>306</v>
      </c>
    </row>
    <row r="172" spans="2:8" x14ac:dyDescent="0.2">
      <c r="B172" s="67" t="s">
        <v>803</v>
      </c>
      <c r="C172" s="14" t="s">
        <v>307</v>
      </c>
      <c r="D172" s="1" t="s">
        <v>3</v>
      </c>
      <c r="E172" s="1" t="s">
        <v>309</v>
      </c>
      <c r="F172" s="1" t="s">
        <v>194</v>
      </c>
      <c r="G172" s="2" t="s">
        <v>308</v>
      </c>
      <c r="H172" s="3" t="s">
        <v>310</v>
      </c>
    </row>
    <row r="173" spans="2:8" x14ac:dyDescent="0.2">
      <c r="B173" s="67"/>
      <c r="C173" s="14" t="s">
        <v>307</v>
      </c>
      <c r="D173" s="1" t="s">
        <v>3</v>
      </c>
      <c r="E173" s="1" t="s">
        <v>309</v>
      </c>
      <c r="F173" s="1" t="s">
        <v>311</v>
      </c>
      <c r="G173" s="2" t="s">
        <v>312</v>
      </c>
      <c r="H173" s="3" t="s">
        <v>313</v>
      </c>
    </row>
    <row r="174" spans="2:8" x14ac:dyDescent="0.2">
      <c r="B174" s="67"/>
      <c r="C174" s="14" t="s">
        <v>307</v>
      </c>
      <c r="D174" s="1" t="s">
        <v>4</v>
      </c>
      <c r="E174" s="1" t="s">
        <v>309</v>
      </c>
      <c r="F174" s="1" t="s">
        <v>314</v>
      </c>
      <c r="G174" s="2" t="s">
        <v>315</v>
      </c>
      <c r="H174" s="3" t="s">
        <v>316</v>
      </c>
    </row>
    <row r="175" spans="2:8" x14ac:dyDescent="0.2">
      <c r="B175" s="67"/>
      <c r="C175" s="14" t="s">
        <v>307</v>
      </c>
      <c r="D175" s="1" t="s">
        <v>3</v>
      </c>
      <c r="E175" s="1" t="s">
        <v>309</v>
      </c>
      <c r="F175" s="1" t="s">
        <v>317</v>
      </c>
      <c r="G175" s="2" t="s">
        <v>318</v>
      </c>
      <c r="H175" s="3" t="s">
        <v>316</v>
      </c>
    </row>
    <row r="176" spans="2:8" x14ac:dyDescent="0.2">
      <c r="B176" s="67"/>
      <c r="C176" s="14" t="s">
        <v>307</v>
      </c>
      <c r="D176" s="1" t="s">
        <v>4</v>
      </c>
      <c r="E176" s="1" t="s">
        <v>309</v>
      </c>
      <c r="F176" s="1" t="s">
        <v>319</v>
      </c>
      <c r="G176" s="2" t="s">
        <v>320</v>
      </c>
      <c r="H176" s="3" t="s">
        <v>321</v>
      </c>
    </row>
    <row r="177" spans="2:8" x14ac:dyDescent="0.2">
      <c r="B177" s="67"/>
      <c r="C177" s="14" t="s">
        <v>307</v>
      </c>
      <c r="D177" s="1" t="s">
        <v>3</v>
      </c>
      <c r="E177" s="1" t="s">
        <v>309</v>
      </c>
      <c r="F177" s="1" t="s">
        <v>319</v>
      </c>
      <c r="G177" s="2" t="s">
        <v>320</v>
      </c>
      <c r="H177" s="3" t="s">
        <v>321</v>
      </c>
    </row>
    <row r="178" spans="2:8" x14ac:dyDescent="0.2">
      <c r="B178" s="67" t="s">
        <v>804</v>
      </c>
      <c r="C178" s="14">
        <v>7</v>
      </c>
      <c r="D178" s="1" t="s">
        <v>3</v>
      </c>
      <c r="E178" s="1" t="s">
        <v>324</v>
      </c>
      <c r="F178" s="1" t="s">
        <v>322</v>
      </c>
      <c r="G178" s="2" t="s">
        <v>323</v>
      </c>
      <c r="H178" s="3" t="s">
        <v>325</v>
      </c>
    </row>
    <row r="179" spans="2:8" x14ac:dyDescent="0.2">
      <c r="B179" s="67"/>
      <c r="C179" s="14">
        <v>7</v>
      </c>
      <c r="D179" s="1" t="s">
        <v>0</v>
      </c>
      <c r="E179" s="14" t="s">
        <v>328</v>
      </c>
      <c r="F179" s="14" t="s">
        <v>326</v>
      </c>
      <c r="G179" s="23" t="s">
        <v>327</v>
      </c>
      <c r="H179" s="14" t="s">
        <v>325</v>
      </c>
    </row>
    <row r="180" spans="2:8" x14ac:dyDescent="0.2">
      <c r="B180" s="67"/>
      <c r="C180" s="14">
        <v>7</v>
      </c>
      <c r="D180" s="1" t="s">
        <v>2</v>
      </c>
      <c r="E180" s="1" t="s">
        <v>324</v>
      </c>
      <c r="F180" s="1" t="s">
        <v>322</v>
      </c>
      <c r="G180" s="2" t="s">
        <v>329</v>
      </c>
      <c r="H180" s="1" t="s">
        <v>325</v>
      </c>
    </row>
    <row r="181" spans="2:8" x14ac:dyDescent="0.2">
      <c r="B181" s="67"/>
      <c r="C181" s="14">
        <v>7</v>
      </c>
      <c r="D181" s="1" t="s">
        <v>1</v>
      </c>
      <c r="E181" s="1" t="s">
        <v>332</v>
      </c>
      <c r="F181" s="1" t="s">
        <v>330</v>
      </c>
      <c r="G181" s="2" t="s">
        <v>331</v>
      </c>
      <c r="H181" s="1" t="s">
        <v>333</v>
      </c>
    </row>
    <row r="182" spans="2:8" ht="42.75" x14ac:dyDescent="0.2">
      <c r="B182" s="67"/>
      <c r="C182" s="14">
        <v>7</v>
      </c>
      <c r="D182" s="1" t="s">
        <v>3</v>
      </c>
      <c r="E182" s="1" t="s">
        <v>332</v>
      </c>
      <c r="F182" s="1" t="s">
        <v>322</v>
      </c>
      <c r="G182" s="2" t="s">
        <v>334</v>
      </c>
      <c r="H182" s="3" t="s">
        <v>335</v>
      </c>
    </row>
    <row r="183" spans="2:8" x14ac:dyDescent="0.2">
      <c r="B183" s="67"/>
      <c r="C183" s="14">
        <v>7</v>
      </c>
      <c r="D183" s="1" t="s">
        <v>1</v>
      </c>
      <c r="E183" s="1" t="s">
        <v>332</v>
      </c>
      <c r="F183" s="1" t="s">
        <v>330</v>
      </c>
      <c r="G183" s="2" t="s">
        <v>331</v>
      </c>
      <c r="H183" s="1" t="s">
        <v>333</v>
      </c>
    </row>
    <row r="184" spans="2:8" x14ac:dyDescent="0.2">
      <c r="B184" s="67"/>
      <c r="C184" s="14">
        <v>7</v>
      </c>
      <c r="D184" s="1" t="s">
        <v>3</v>
      </c>
      <c r="E184" s="1" t="s">
        <v>332</v>
      </c>
      <c r="F184" s="1" t="s">
        <v>322</v>
      </c>
      <c r="G184" s="2" t="s">
        <v>334</v>
      </c>
      <c r="H184" s="3" t="s">
        <v>336</v>
      </c>
    </row>
    <row r="185" spans="2:8" x14ac:dyDescent="0.2">
      <c r="B185" s="67" t="s">
        <v>805</v>
      </c>
      <c r="C185" s="11">
        <v>20</v>
      </c>
      <c r="D185" s="1" t="s">
        <v>3</v>
      </c>
      <c r="E185" s="24" t="s">
        <v>339</v>
      </c>
      <c r="F185" s="24" t="s">
        <v>337</v>
      </c>
      <c r="G185" s="9" t="s">
        <v>338</v>
      </c>
      <c r="H185" s="24" t="s">
        <v>340</v>
      </c>
    </row>
    <row r="186" spans="2:8" x14ac:dyDescent="0.2">
      <c r="B186" s="67"/>
      <c r="C186" s="11">
        <v>20</v>
      </c>
      <c r="D186" s="1" t="s">
        <v>1</v>
      </c>
      <c r="E186" s="24" t="s">
        <v>343</v>
      </c>
      <c r="F186" s="24" t="s">
        <v>341</v>
      </c>
      <c r="G186" s="9" t="s">
        <v>342</v>
      </c>
      <c r="H186" s="24" t="s">
        <v>344</v>
      </c>
    </row>
    <row r="187" spans="2:8" x14ac:dyDescent="0.2">
      <c r="B187" s="67"/>
      <c r="C187" s="11">
        <v>20</v>
      </c>
      <c r="D187" s="1" t="s">
        <v>3</v>
      </c>
      <c r="E187" s="24" t="s">
        <v>343</v>
      </c>
      <c r="F187" s="24" t="s">
        <v>341</v>
      </c>
      <c r="G187" s="9" t="s">
        <v>342</v>
      </c>
      <c r="H187" s="24" t="s">
        <v>344</v>
      </c>
    </row>
    <row r="188" spans="2:8" x14ac:dyDescent="0.2">
      <c r="B188" s="67"/>
      <c r="C188" s="11">
        <v>20</v>
      </c>
      <c r="D188" s="1" t="s">
        <v>4</v>
      </c>
      <c r="E188" s="24" t="s">
        <v>346</v>
      </c>
      <c r="F188" s="24" t="s">
        <v>337</v>
      </c>
      <c r="G188" s="9" t="s">
        <v>345</v>
      </c>
      <c r="H188" s="3" t="s">
        <v>347</v>
      </c>
    </row>
    <row r="189" spans="2:8" x14ac:dyDescent="0.2">
      <c r="B189" s="67"/>
      <c r="C189" s="11">
        <v>20</v>
      </c>
      <c r="D189" s="1" t="s">
        <v>1</v>
      </c>
      <c r="E189" s="24" t="s">
        <v>346</v>
      </c>
      <c r="F189" s="24" t="s">
        <v>337</v>
      </c>
      <c r="G189" s="9" t="s">
        <v>345</v>
      </c>
      <c r="H189" s="3" t="s">
        <v>347</v>
      </c>
    </row>
    <row r="190" spans="2:8" x14ac:dyDescent="0.2">
      <c r="B190" s="67"/>
      <c r="C190" s="11">
        <v>20</v>
      </c>
      <c r="D190" s="1" t="s">
        <v>1</v>
      </c>
      <c r="E190" s="24" t="s">
        <v>339</v>
      </c>
      <c r="F190" s="24" t="s">
        <v>337</v>
      </c>
      <c r="G190" s="9" t="s">
        <v>338</v>
      </c>
      <c r="H190" s="24" t="s">
        <v>340</v>
      </c>
    </row>
    <row r="191" spans="2:8" x14ac:dyDescent="0.2">
      <c r="B191" s="67"/>
      <c r="C191" s="11">
        <v>20</v>
      </c>
      <c r="D191" s="1" t="s">
        <v>3</v>
      </c>
      <c r="E191" s="24" t="s">
        <v>339</v>
      </c>
      <c r="F191" s="24" t="s">
        <v>337</v>
      </c>
      <c r="G191" s="9" t="s">
        <v>338</v>
      </c>
      <c r="H191" s="24" t="s">
        <v>340</v>
      </c>
    </row>
    <row r="192" spans="2:8" x14ac:dyDescent="0.2">
      <c r="B192" s="67" t="s">
        <v>806</v>
      </c>
      <c r="C192" s="14">
        <v>13</v>
      </c>
      <c r="D192" s="1" t="s">
        <v>3</v>
      </c>
      <c r="E192" s="31" t="s">
        <v>18</v>
      </c>
      <c r="F192" s="31" t="s">
        <v>348</v>
      </c>
      <c r="G192" s="32" t="s">
        <v>349</v>
      </c>
      <c r="H192" s="31" t="s">
        <v>350</v>
      </c>
    </row>
    <row r="193" spans="2:8" x14ac:dyDescent="0.2">
      <c r="B193" s="67"/>
      <c r="C193" s="14">
        <v>13</v>
      </c>
      <c r="D193" s="1" t="s">
        <v>0</v>
      </c>
      <c r="E193" s="31" t="s">
        <v>18</v>
      </c>
      <c r="F193" s="14" t="s">
        <v>351</v>
      </c>
      <c r="G193" s="32" t="s">
        <v>352</v>
      </c>
      <c r="H193" s="31" t="s">
        <v>353</v>
      </c>
    </row>
    <row r="194" spans="2:8" x14ac:dyDescent="0.2">
      <c r="B194" s="67"/>
      <c r="C194" s="14">
        <v>13</v>
      </c>
      <c r="D194" s="1" t="s">
        <v>2</v>
      </c>
      <c r="E194" s="31" t="s">
        <v>18</v>
      </c>
      <c r="F194" s="14" t="s">
        <v>351</v>
      </c>
      <c r="G194" s="32" t="s">
        <v>352</v>
      </c>
      <c r="H194" s="31" t="s">
        <v>353</v>
      </c>
    </row>
    <row r="195" spans="2:8" x14ac:dyDescent="0.2">
      <c r="B195" s="67"/>
      <c r="C195" s="14">
        <v>13</v>
      </c>
      <c r="D195" s="1" t="s">
        <v>0</v>
      </c>
      <c r="E195" s="31" t="s">
        <v>354</v>
      </c>
      <c r="F195" s="14" t="s">
        <v>351</v>
      </c>
      <c r="G195" s="32" t="s">
        <v>352</v>
      </c>
      <c r="H195" s="14" t="s">
        <v>355</v>
      </c>
    </row>
    <row r="196" spans="2:8" x14ac:dyDescent="0.2">
      <c r="B196" s="67"/>
      <c r="C196" s="14">
        <v>13</v>
      </c>
      <c r="D196" s="1" t="s">
        <v>2</v>
      </c>
      <c r="E196" s="31" t="s">
        <v>354</v>
      </c>
      <c r="F196" s="14" t="s">
        <v>351</v>
      </c>
      <c r="G196" s="32" t="s">
        <v>352</v>
      </c>
      <c r="H196" s="14" t="s">
        <v>355</v>
      </c>
    </row>
    <row r="197" spans="2:8" x14ac:dyDescent="0.2">
      <c r="B197" s="67"/>
      <c r="C197" s="14">
        <v>13</v>
      </c>
      <c r="D197" s="1" t="s">
        <v>0</v>
      </c>
      <c r="E197" s="31" t="s">
        <v>18</v>
      </c>
      <c r="F197" s="31" t="s">
        <v>356</v>
      </c>
      <c r="G197" s="32" t="s">
        <v>357</v>
      </c>
      <c r="H197" s="31" t="s">
        <v>358</v>
      </c>
    </row>
    <row r="198" spans="2:8" x14ac:dyDescent="0.2">
      <c r="B198" s="67"/>
      <c r="C198" s="14">
        <v>13</v>
      </c>
      <c r="D198" s="1" t="s">
        <v>1</v>
      </c>
      <c r="E198" s="31" t="s">
        <v>18</v>
      </c>
      <c r="F198" s="31" t="s">
        <v>356</v>
      </c>
      <c r="G198" s="32" t="s">
        <v>357</v>
      </c>
      <c r="H198" s="31" t="s">
        <v>358</v>
      </c>
    </row>
    <row r="199" spans="2:8" x14ac:dyDescent="0.2">
      <c r="B199" s="67" t="s">
        <v>807</v>
      </c>
      <c r="C199" s="14">
        <v>16</v>
      </c>
      <c r="D199" s="1" t="s">
        <v>3</v>
      </c>
      <c r="E199" s="1" t="s">
        <v>361</v>
      </c>
      <c r="F199" s="1" t="s">
        <v>359</v>
      </c>
      <c r="G199" s="2" t="s">
        <v>360</v>
      </c>
      <c r="H199" s="3" t="s">
        <v>362</v>
      </c>
    </row>
    <row r="200" spans="2:8" x14ac:dyDescent="0.2">
      <c r="B200" s="67"/>
      <c r="C200" s="14">
        <v>16</v>
      </c>
      <c r="D200" s="1" t="s">
        <v>4</v>
      </c>
      <c r="E200" s="1" t="s">
        <v>365</v>
      </c>
      <c r="F200" s="1" t="s">
        <v>363</v>
      </c>
      <c r="G200" s="2" t="s">
        <v>364</v>
      </c>
      <c r="H200" s="3" t="s">
        <v>366</v>
      </c>
    </row>
    <row r="201" spans="2:8" x14ac:dyDescent="0.2">
      <c r="B201" s="67"/>
      <c r="C201" s="14">
        <v>16</v>
      </c>
      <c r="D201" s="1" t="s">
        <v>1</v>
      </c>
      <c r="E201" s="1" t="s">
        <v>361</v>
      </c>
      <c r="F201" s="1" t="s">
        <v>267</v>
      </c>
      <c r="G201" s="2" t="s">
        <v>367</v>
      </c>
      <c r="H201" s="1" t="s">
        <v>368</v>
      </c>
    </row>
    <row r="202" spans="2:8" x14ac:dyDescent="0.2">
      <c r="B202" s="67"/>
      <c r="C202" s="14">
        <v>16</v>
      </c>
      <c r="D202" s="1" t="s">
        <v>4</v>
      </c>
      <c r="E202" s="1" t="s">
        <v>369</v>
      </c>
      <c r="F202" s="1" t="s">
        <v>267</v>
      </c>
      <c r="G202" s="2" t="s">
        <v>364</v>
      </c>
      <c r="H202" s="3" t="s">
        <v>370</v>
      </c>
    </row>
    <row r="203" spans="2:8" x14ac:dyDescent="0.2">
      <c r="B203" s="67"/>
      <c r="C203" s="14">
        <v>16</v>
      </c>
      <c r="D203" s="1" t="s">
        <v>1</v>
      </c>
      <c r="E203" s="1" t="s">
        <v>372</v>
      </c>
      <c r="F203" s="1" t="s">
        <v>371</v>
      </c>
      <c r="G203" s="2" t="s">
        <v>367</v>
      </c>
      <c r="H203" s="1" t="s">
        <v>373</v>
      </c>
    </row>
    <row r="204" spans="2:8" x14ac:dyDescent="0.2">
      <c r="B204" s="67"/>
      <c r="C204" s="14">
        <v>16</v>
      </c>
      <c r="D204" s="1" t="s">
        <v>4</v>
      </c>
      <c r="E204" s="1" t="s">
        <v>369</v>
      </c>
      <c r="F204" s="1" t="s">
        <v>267</v>
      </c>
      <c r="G204" s="2" t="s">
        <v>374</v>
      </c>
      <c r="H204" s="3" t="s">
        <v>366</v>
      </c>
    </row>
    <row r="205" spans="2:8" x14ac:dyDescent="0.2">
      <c r="B205" s="67"/>
      <c r="C205" s="14">
        <v>16</v>
      </c>
      <c r="D205" s="1" t="s">
        <v>1</v>
      </c>
      <c r="E205" s="1" t="s">
        <v>361</v>
      </c>
      <c r="F205" s="1" t="s">
        <v>267</v>
      </c>
      <c r="G205" s="2" t="s">
        <v>367</v>
      </c>
      <c r="H205" s="1" t="s">
        <v>368</v>
      </c>
    </row>
    <row r="206" spans="2:8" ht="24" customHeight="1" x14ac:dyDescent="0.2">
      <c r="B206" s="67" t="s">
        <v>808</v>
      </c>
      <c r="C206" s="31">
        <v>15</v>
      </c>
      <c r="D206" s="24" t="s">
        <v>0</v>
      </c>
      <c r="E206" s="31" t="s">
        <v>173</v>
      </c>
      <c r="F206" s="31" t="s">
        <v>171</v>
      </c>
      <c r="G206" s="33" t="s">
        <v>172</v>
      </c>
      <c r="H206" s="31" t="s">
        <v>174</v>
      </c>
    </row>
    <row r="207" spans="2:8" ht="29.25" customHeight="1" x14ac:dyDescent="0.2">
      <c r="B207" s="67"/>
      <c r="C207" s="31">
        <v>15</v>
      </c>
      <c r="D207" s="24" t="s">
        <v>3</v>
      </c>
      <c r="E207" s="31" t="s">
        <v>173</v>
      </c>
      <c r="F207" s="31" t="s">
        <v>171</v>
      </c>
      <c r="G207" s="33" t="s">
        <v>172</v>
      </c>
      <c r="H207" s="31" t="s">
        <v>174</v>
      </c>
    </row>
    <row r="208" spans="2:8" x14ac:dyDescent="0.2">
      <c r="B208" s="67" t="s">
        <v>809</v>
      </c>
      <c r="C208" s="31">
        <v>15</v>
      </c>
      <c r="D208" s="24" t="s">
        <v>4</v>
      </c>
      <c r="E208" s="24" t="s">
        <v>173</v>
      </c>
      <c r="F208" s="24" t="s">
        <v>175</v>
      </c>
      <c r="G208" s="33" t="s">
        <v>176</v>
      </c>
      <c r="H208" s="3" t="s">
        <v>177</v>
      </c>
    </row>
    <row r="209" spans="2:8" x14ac:dyDescent="0.2">
      <c r="B209" s="67"/>
      <c r="C209" s="31">
        <v>15</v>
      </c>
      <c r="D209" s="24" t="s">
        <v>3</v>
      </c>
      <c r="E209" s="24" t="s">
        <v>173</v>
      </c>
      <c r="F209" s="24" t="s">
        <v>175</v>
      </c>
      <c r="G209" s="33" t="s">
        <v>176</v>
      </c>
      <c r="H209" s="3" t="s">
        <v>177</v>
      </c>
    </row>
    <row r="210" spans="2:8" x14ac:dyDescent="0.2">
      <c r="B210" s="67"/>
      <c r="C210" s="31">
        <v>15</v>
      </c>
      <c r="D210" s="24" t="s">
        <v>4</v>
      </c>
      <c r="E210" s="24" t="s">
        <v>173</v>
      </c>
      <c r="F210" s="24" t="s">
        <v>178</v>
      </c>
      <c r="G210" s="9" t="s">
        <v>179</v>
      </c>
      <c r="H210" s="3" t="s">
        <v>180</v>
      </c>
    </row>
    <row r="211" spans="2:8" x14ac:dyDescent="0.2">
      <c r="B211" s="67"/>
      <c r="C211" s="31">
        <v>15</v>
      </c>
      <c r="D211" s="24" t="s">
        <v>1</v>
      </c>
      <c r="E211" s="24" t="s">
        <v>173</v>
      </c>
      <c r="F211" s="24" t="s">
        <v>178</v>
      </c>
      <c r="G211" s="9" t="s">
        <v>179</v>
      </c>
      <c r="H211" s="3" t="s">
        <v>180</v>
      </c>
    </row>
    <row r="212" spans="2:8" x14ac:dyDescent="0.2">
      <c r="B212" s="67"/>
      <c r="C212" s="31">
        <v>15</v>
      </c>
      <c r="D212" s="24" t="s">
        <v>4</v>
      </c>
      <c r="E212" s="24" t="s">
        <v>183</v>
      </c>
      <c r="F212" s="24" t="s">
        <v>181</v>
      </c>
      <c r="G212" s="9" t="s">
        <v>182</v>
      </c>
      <c r="H212" s="3" t="s">
        <v>184</v>
      </c>
    </row>
    <row r="213" spans="2:8" x14ac:dyDescent="0.2">
      <c r="B213" s="67"/>
      <c r="C213" s="31">
        <v>15</v>
      </c>
      <c r="D213" s="24" t="s">
        <v>3</v>
      </c>
      <c r="E213" s="24" t="s">
        <v>187</v>
      </c>
      <c r="F213" s="24" t="s">
        <v>185</v>
      </c>
      <c r="G213" s="9" t="s">
        <v>186</v>
      </c>
      <c r="H213" s="3" t="s">
        <v>188</v>
      </c>
    </row>
    <row r="214" spans="2:8" x14ac:dyDescent="0.2">
      <c r="B214" s="67"/>
      <c r="C214" s="31">
        <v>15</v>
      </c>
      <c r="D214" s="24" t="s">
        <v>4</v>
      </c>
      <c r="E214" s="24" t="s">
        <v>183</v>
      </c>
      <c r="F214" s="24" t="s">
        <v>181</v>
      </c>
      <c r="G214" s="9" t="s">
        <v>182</v>
      </c>
      <c r="H214" s="3" t="s">
        <v>184</v>
      </c>
    </row>
    <row r="215" spans="2:8" x14ac:dyDescent="0.2">
      <c r="B215" s="67"/>
      <c r="C215" s="31">
        <v>15</v>
      </c>
      <c r="D215" s="24" t="s">
        <v>3</v>
      </c>
      <c r="E215" s="24" t="s">
        <v>187</v>
      </c>
      <c r="F215" s="24" t="s">
        <v>185</v>
      </c>
      <c r="G215" s="9" t="s">
        <v>186</v>
      </c>
      <c r="H215" s="3" t="s">
        <v>188</v>
      </c>
    </row>
    <row r="216" spans="2:8" x14ac:dyDescent="0.2">
      <c r="B216" s="67" t="s">
        <v>810</v>
      </c>
      <c r="C216" s="31">
        <v>15</v>
      </c>
      <c r="D216" s="24" t="s">
        <v>0</v>
      </c>
      <c r="E216" s="31" t="s">
        <v>191</v>
      </c>
      <c r="F216" s="31" t="s">
        <v>189</v>
      </c>
      <c r="G216" s="32" t="s">
        <v>190</v>
      </c>
      <c r="H216" s="31" t="s">
        <v>192</v>
      </c>
    </row>
    <row r="217" spans="2:8" x14ac:dyDescent="0.2">
      <c r="B217" s="67"/>
      <c r="C217" s="31">
        <v>15</v>
      </c>
      <c r="D217" s="24" t="s">
        <v>1</v>
      </c>
      <c r="E217" s="24" t="s">
        <v>193</v>
      </c>
      <c r="F217" s="24" t="s">
        <v>189</v>
      </c>
      <c r="G217" s="9" t="s">
        <v>190</v>
      </c>
      <c r="H217" s="24" t="s">
        <v>192</v>
      </c>
    </row>
    <row r="218" spans="2:8" x14ac:dyDescent="0.2">
      <c r="B218" s="67"/>
      <c r="C218" s="31">
        <v>15</v>
      </c>
      <c r="D218" s="24" t="s">
        <v>0</v>
      </c>
      <c r="E218" s="31" t="s">
        <v>196</v>
      </c>
      <c r="F218" s="31" t="s">
        <v>194</v>
      </c>
      <c r="G218" s="32" t="s">
        <v>195</v>
      </c>
      <c r="H218" s="31" t="s">
        <v>197</v>
      </c>
    </row>
    <row r="219" spans="2:8" x14ac:dyDescent="0.2">
      <c r="B219" s="67"/>
      <c r="C219" s="31">
        <v>15</v>
      </c>
      <c r="D219" s="24" t="s">
        <v>2</v>
      </c>
      <c r="E219" s="24" t="s">
        <v>191</v>
      </c>
      <c r="F219" s="24" t="s">
        <v>194</v>
      </c>
      <c r="G219" s="9" t="s">
        <v>195</v>
      </c>
      <c r="H219" s="24" t="s">
        <v>197</v>
      </c>
    </row>
    <row r="220" spans="2:8" x14ac:dyDescent="0.2">
      <c r="B220" s="67"/>
      <c r="C220" s="31">
        <v>15</v>
      </c>
      <c r="D220" s="24" t="s">
        <v>0</v>
      </c>
      <c r="E220" s="31" t="s">
        <v>191</v>
      </c>
      <c r="F220" s="31" t="s">
        <v>198</v>
      </c>
      <c r="G220" s="32" t="s">
        <v>199</v>
      </c>
      <c r="H220" s="31" t="s">
        <v>200</v>
      </c>
    </row>
    <row r="221" spans="2:8" x14ac:dyDescent="0.2">
      <c r="B221" s="67"/>
      <c r="C221" s="31">
        <v>15</v>
      </c>
      <c r="D221" s="24" t="s">
        <v>2</v>
      </c>
      <c r="E221" s="24" t="s">
        <v>191</v>
      </c>
      <c r="F221" s="24" t="s">
        <v>201</v>
      </c>
      <c r="G221" s="9" t="s">
        <v>199</v>
      </c>
      <c r="H221" s="24" t="s">
        <v>200</v>
      </c>
    </row>
    <row r="222" spans="2:8" x14ac:dyDescent="0.2">
      <c r="B222" s="67"/>
      <c r="C222" s="31">
        <v>15</v>
      </c>
      <c r="D222" s="24" t="s">
        <v>0</v>
      </c>
      <c r="E222" s="31" t="s">
        <v>191</v>
      </c>
      <c r="F222" s="31" t="s">
        <v>202</v>
      </c>
      <c r="G222" s="32" t="s">
        <v>203</v>
      </c>
      <c r="H222" s="31" t="s">
        <v>204</v>
      </c>
    </row>
    <row r="223" spans="2:8" x14ac:dyDescent="0.2">
      <c r="B223" s="67"/>
      <c r="C223" s="31">
        <v>15</v>
      </c>
      <c r="D223" s="24" t="s">
        <v>2</v>
      </c>
      <c r="E223" s="24" t="s">
        <v>193</v>
      </c>
      <c r="F223" s="24" t="s">
        <v>205</v>
      </c>
      <c r="G223" s="9" t="s">
        <v>203</v>
      </c>
      <c r="H223" s="24" t="s">
        <v>204</v>
      </c>
    </row>
    <row r="224" spans="2:8" x14ac:dyDescent="0.2">
      <c r="B224" s="67" t="s">
        <v>811</v>
      </c>
      <c r="C224" s="31">
        <v>15</v>
      </c>
      <c r="D224" s="24" t="s">
        <v>1</v>
      </c>
      <c r="E224" s="24" t="s">
        <v>208</v>
      </c>
      <c r="F224" s="24" t="s">
        <v>206</v>
      </c>
      <c r="G224" s="9" t="s">
        <v>207</v>
      </c>
      <c r="H224" s="24" t="s">
        <v>209</v>
      </c>
    </row>
    <row r="225" spans="2:8" x14ac:dyDescent="0.2">
      <c r="B225" s="67"/>
      <c r="C225" s="31">
        <v>15</v>
      </c>
      <c r="D225" s="24" t="s">
        <v>3</v>
      </c>
      <c r="E225" s="24" t="s">
        <v>208</v>
      </c>
      <c r="F225" s="24" t="s">
        <v>210</v>
      </c>
      <c r="G225" s="9" t="s">
        <v>211</v>
      </c>
      <c r="H225" s="3" t="s">
        <v>212</v>
      </c>
    </row>
    <row r="226" spans="2:8" x14ac:dyDescent="0.2">
      <c r="B226" s="67"/>
      <c r="C226" s="31">
        <v>15</v>
      </c>
      <c r="D226" s="24" t="s">
        <v>3</v>
      </c>
      <c r="E226" s="24" t="s">
        <v>215</v>
      </c>
      <c r="F226" s="24" t="s">
        <v>213</v>
      </c>
      <c r="G226" s="9" t="s">
        <v>214</v>
      </c>
      <c r="H226" s="3" t="s">
        <v>216</v>
      </c>
    </row>
    <row r="227" spans="2:8" ht="28.5" x14ac:dyDescent="0.2">
      <c r="B227" s="67"/>
      <c r="C227" s="31">
        <v>15</v>
      </c>
      <c r="D227" s="24" t="s">
        <v>3</v>
      </c>
      <c r="E227" s="24" t="s">
        <v>208</v>
      </c>
      <c r="F227" s="24" t="s">
        <v>217</v>
      </c>
      <c r="G227" s="9" t="s">
        <v>218</v>
      </c>
      <c r="H227" s="3" t="s">
        <v>219</v>
      </c>
    </row>
    <row r="228" spans="2:8" x14ac:dyDescent="0.2">
      <c r="B228" s="67" t="s">
        <v>812</v>
      </c>
      <c r="C228" s="31">
        <v>15</v>
      </c>
      <c r="D228" s="24" t="s">
        <v>2</v>
      </c>
      <c r="E228" s="24" t="s">
        <v>222</v>
      </c>
      <c r="F228" s="24" t="s">
        <v>220</v>
      </c>
      <c r="G228" s="32" t="s">
        <v>221</v>
      </c>
      <c r="H228" s="31" t="s">
        <v>223</v>
      </c>
    </row>
    <row r="229" spans="2:8" x14ac:dyDescent="0.2">
      <c r="B229" s="67"/>
      <c r="C229" s="31">
        <v>15</v>
      </c>
      <c r="D229" s="24" t="s">
        <v>3</v>
      </c>
      <c r="E229" s="24" t="s">
        <v>222</v>
      </c>
      <c r="F229" s="24" t="s">
        <v>224</v>
      </c>
      <c r="G229" s="32" t="s">
        <v>221</v>
      </c>
      <c r="H229" s="31" t="s">
        <v>223</v>
      </c>
    </row>
    <row r="230" spans="2:8" x14ac:dyDescent="0.2">
      <c r="B230" s="67"/>
      <c r="C230" s="31">
        <v>15</v>
      </c>
      <c r="D230" s="24" t="s">
        <v>0</v>
      </c>
      <c r="E230" s="31" t="s">
        <v>227</v>
      </c>
      <c r="F230" s="31" t="s">
        <v>225</v>
      </c>
      <c r="G230" s="12" t="s">
        <v>226</v>
      </c>
      <c r="H230" s="11" t="s">
        <v>228</v>
      </c>
    </row>
    <row r="231" spans="2:8" x14ac:dyDescent="0.2">
      <c r="B231" s="67"/>
      <c r="C231" s="31">
        <v>15</v>
      </c>
      <c r="D231" s="24" t="s">
        <v>2</v>
      </c>
      <c r="E231" s="24" t="s">
        <v>229</v>
      </c>
      <c r="F231" s="24" t="s">
        <v>225</v>
      </c>
      <c r="G231" s="12" t="s">
        <v>226</v>
      </c>
      <c r="H231" s="11" t="s">
        <v>228</v>
      </c>
    </row>
    <row r="232" spans="2:8" x14ac:dyDescent="0.2">
      <c r="B232" s="67"/>
      <c r="C232" s="31">
        <v>15</v>
      </c>
      <c r="D232" s="1" t="s">
        <v>0</v>
      </c>
      <c r="E232" s="31" t="s">
        <v>227</v>
      </c>
      <c r="F232" s="24" t="s">
        <v>225</v>
      </c>
      <c r="G232" s="12" t="s">
        <v>226</v>
      </c>
      <c r="H232" s="11" t="s">
        <v>228</v>
      </c>
    </row>
    <row r="233" spans="2:8" x14ac:dyDescent="0.2">
      <c r="B233" s="67"/>
      <c r="C233" s="31">
        <v>15</v>
      </c>
      <c r="D233" s="1" t="s">
        <v>2</v>
      </c>
      <c r="E233" s="31" t="s">
        <v>227</v>
      </c>
      <c r="F233" s="24" t="s">
        <v>225</v>
      </c>
      <c r="G233" s="12" t="s">
        <v>226</v>
      </c>
      <c r="H233" s="11" t="s">
        <v>228</v>
      </c>
    </row>
    <row r="234" spans="2:8" x14ac:dyDescent="0.2">
      <c r="B234" s="67"/>
      <c r="C234" s="31">
        <v>15</v>
      </c>
      <c r="D234" s="1" t="s">
        <v>4</v>
      </c>
      <c r="E234" s="24" t="s">
        <v>222</v>
      </c>
      <c r="F234" s="24" t="s">
        <v>220</v>
      </c>
      <c r="G234" s="32" t="s">
        <v>221</v>
      </c>
      <c r="H234" s="31" t="s">
        <v>223</v>
      </c>
    </row>
    <row r="235" spans="2:8" x14ac:dyDescent="0.2">
      <c r="B235" s="67"/>
      <c r="C235" s="31">
        <v>15</v>
      </c>
      <c r="D235" s="1" t="s">
        <v>2</v>
      </c>
      <c r="E235" s="24" t="s">
        <v>222</v>
      </c>
      <c r="F235" s="24" t="s">
        <v>220</v>
      </c>
      <c r="G235" s="32" t="s">
        <v>221</v>
      </c>
      <c r="H235" s="31" t="s">
        <v>223</v>
      </c>
    </row>
  </sheetData>
  <mergeCells count="40">
    <mergeCell ref="B2:H3"/>
    <mergeCell ref="B178:B184"/>
    <mergeCell ref="B185:B191"/>
    <mergeCell ref="B192:B198"/>
    <mergeCell ref="B199:B205"/>
    <mergeCell ref="B136:B142"/>
    <mergeCell ref="B87:B90"/>
    <mergeCell ref="B91:B95"/>
    <mergeCell ref="B96:B107"/>
    <mergeCell ref="B172:B177"/>
    <mergeCell ref="B143:B147"/>
    <mergeCell ref="B148:B150"/>
    <mergeCell ref="B151:B157"/>
    <mergeCell ref="B158:B167"/>
    <mergeCell ref="B168:B171"/>
    <mergeCell ref="B36:B42"/>
    <mergeCell ref="B43:B46"/>
    <mergeCell ref="B47:B52"/>
    <mergeCell ref="B53:B57"/>
    <mergeCell ref="B58:B59"/>
    <mergeCell ref="B5:B8"/>
    <mergeCell ref="B9:B15"/>
    <mergeCell ref="B16:B21"/>
    <mergeCell ref="B22:B27"/>
    <mergeCell ref="B28:B35"/>
    <mergeCell ref="B224:B227"/>
    <mergeCell ref="B228:B235"/>
    <mergeCell ref="B216:B223"/>
    <mergeCell ref="B206:B207"/>
    <mergeCell ref="B208:B215"/>
    <mergeCell ref="B124:B131"/>
    <mergeCell ref="B132:B135"/>
    <mergeCell ref="B116:B123"/>
    <mergeCell ref="B108:B111"/>
    <mergeCell ref="B112:B115"/>
    <mergeCell ref="B61:B66"/>
    <mergeCell ref="B67:B70"/>
    <mergeCell ref="B71:B73"/>
    <mergeCell ref="B74:B79"/>
    <mergeCell ref="B80:B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00"/>
  <sheetViews>
    <sheetView workbookViewId="0">
      <selection activeCell="I4" sqref="I4"/>
    </sheetView>
  </sheetViews>
  <sheetFormatPr baseColWidth="10" defaultColWidth="12.625" defaultRowHeight="14.25" x14ac:dyDescent="0.2"/>
  <cols>
    <col min="1" max="1" width="10.125" style="35" customWidth="1"/>
    <col min="2" max="2" width="13.125" style="35" customWidth="1"/>
    <col min="3" max="3" width="33.125" style="35" customWidth="1"/>
    <col min="4" max="4" width="61.75" style="35" customWidth="1"/>
    <col min="5" max="5" width="41.75" style="35" customWidth="1"/>
    <col min="6" max="6" width="30" style="35" customWidth="1"/>
    <col min="7" max="16384" width="12.625" style="35"/>
  </cols>
  <sheetData>
    <row r="1" spans="1:7" x14ac:dyDescent="0.2">
      <c r="A1" s="34"/>
      <c r="B1" s="34"/>
      <c r="C1" s="34"/>
      <c r="D1" s="34"/>
      <c r="E1" s="34"/>
      <c r="F1" s="34"/>
    </row>
    <row r="2" spans="1:7" ht="14.25" customHeight="1" x14ac:dyDescent="0.2">
      <c r="A2" s="100" t="s">
        <v>676</v>
      </c>
      <c r="B2" s="100"/>
      <c r="C2" s="100"/>
      <c r="D2" s="100"/>
      <c r="E2" s="100"/>
      <c r="F2" s="152"/>
      <c r="G2" s="154"/>
    </row>
    <row r="3" spans="1:7" ht="18" customHeight="1" x14ac:dyDescent="0.2">
      <c r="A3" s="100"/>
      <c r="B3" s="100"/>
      <c r="C3" s="100"/>
      <c r="D3" s="100"/>
      <c r="E3" s="100"/>
      <c r="F3" s="152"/>
      <c r="G3" s="154"/>
    </row>
    <row r="4" spans="1:7" ht="46.5" customHeight="1" x14ac:dyDescent="0.25">
      <c r="A4" s="70" t="s">
        <v>500</v>
      </c>
      <c r="B4" s="71"/>
      <c r="C4" s="48" t="s">
        <v>501</v>
      </c>
      <c r="D4" s="49" t="s">
        <v>495</v>
      </c>
      <c r="E4" s="49" t="s">
        <v>496</v>
      </c>
      <c r="F4" s="116" t="s">
        <v>502</v>
      </c>
      <c r="G4" s="153" t="s">
        <v>771</v>
      </c>
    </row>
    <row r="5" spans="1:7" ht="30" customHeight="1" x14ac:dyDescent="0.25">
      <c r="A5" s="72">
        <v>1</v>
      </c>
      <c r="B5" s="73"/>
      <c r="C5" s="36" t="s">
        <v>503</v>
      </c>
      <c r="D5" s="37" t="s">
        <v>504</v>
      </c>
      <c r="E5" s="38" t="s">
        <v>678</v>
      </c>
      <c r="F5" s="117" t="s">
        <v>729</v>
      </c>
      <c r="G5" s="149">
        <v>3147994339</v>
      </c>
    </row>
    <row r="6" spans="1:7" ht="39" customHeight="1" x14ac:dyDescent="0.2">
      <c r="A6" s="72">
        <v>2</v>
      </c>
      <c r="B6" s="72"/>
      <c r="C6" s="38" t="s">
        <v>505</v>
      </c>
      <c r="D6" s="39" t="s">
        <v>506</v>
      </c>
      <c r="E6" s="38" t="s">
        <v>507</v>
      </c>
      <c r="F6" s="118" t="s">
        <v>730</v>
      </c>
      <c r="G6" s="150">
        <v>3147994339</v>
      </c>
    </row>
    <row r="7" spans="1:7" ht="36.75" customHeight="1" x14ac:dyDescent="0.2">
      <c r="A7" s="72"/>
      <c r="B7" s="72"/>
      <c r="C7" s="40" t="s">
        <v>508</v>
      </c>
      <c r="D7" s="74" t="s">
        <v>509</v>
      </c>
      <c r="E7" s="38" t="s">
        <v>679</v>
      </c>
      <c r="F7" s="119"/>
      <c r="G7" s="151"/>
    </row>
    <row r="8" spans="1:7" ht="31.5" customHeight="1" x14ac:dyDescent="0.2">
      <c r="A8" s="72"/>
      <c r="B8" s="72"/>
      <c r="C8" s="40" t="s">
        <v>508</v>
      </c>
      <c r="D8" s="75"/>
      <c r="E8" s="38" t="str">
        <f ca="1">IFERROR(__xludf.DUMMYFUNCTION("importrange(""https://docs.google.com/spreadsheets/d/1m3hNnJisR91zO3i3D2XRNyo4cMtOv5V53yS-Kto6s1Y/edit?ts=5c82ef90#gid=2049725621"",""BRISASJUANCARLOS!E7"")"),"LUNES A VIERNES 7:00 A 8:30 AM ")</f>
        <v xml:space="preserve">LUNES A VIERNES 7:00 A 8:30 AM </v>
      </c>
      <c r="F8" s="120" t="s">
        <v>731</v>
      </c>
      <c r="G8" s="149">
        <v>3147994339</v>
      </c>
    </row>
    <row r="9" spans="1:7" ht="25.5" customHeight="1" x14ac:dyDescent="0.2">
      <c r="A9" s="72">
        <v>3</v>
      </c>
      <c r="B9" s="72"/>
      <c r="C9" s="42" t="s">
        <v>510</v>
      </c>
      <c r="D9" s="41" t="s">
        <v>511</v>
      </c>
      <c r="E9" s="38" t="s">
        <v>512</v>
      </c>
      <c r="F9" s="118" t="s">
        <v>732</v>
      </c>
      <c r="G9" s="150">
        <v>3147994339</v>
      </c>
    </row>
    <row r="10" spans="1:7" ht="30" customHeight="1" x14ac:dyDescent="0.2">
      <c r="A10" s="72"/>
      <c r="B10" s="72"/>
      <c r="C10" s="42" t="s">
        <v>513</v>
      </c>
      <c r="D10" s="41" t="s">
        <v>514</v>
      </c>
      <c r="E10" s="38" t="s">
        <v>515</v>
      </c>
      <c r="F10" s="119"/>
      <c r="G10" s="151"/>
    </row>
    <row r="11" spans="1:7" ht="66.75" customHeight="1" x14ac:dyDescent="0.25">
      <c r="A11" s="72">
        <v>4</v>
      </c>
      <c r="B11" s="73"/>
      <c r="C11" s="38" t="s">
        <v>516</v>
      </c>
      <c r="D11" s="38" t="s">
        <v>517</v>
      </c>
      <c r="E11" s="38" t="str">
        <f ca="1">IFERROR(__xludf.DUMMYFUNCTION("importrange(""https://docs.google.com/spreadsheets/d/1m3hNnJisR91zO3i3D2XRNyo4cMtOv5V53yS-Kto6s1Y/edit?ts=5c82ef90#gid=2049725621"",""CALIMA!E5"")"),"LUNES Y VIERNES 7:00 AM A 8:30 AM")</f>
        <v>LUNES Y VIERNES 7:00 AM A 8:30 AM</v>
      </c>
      <c r="F11" s="121" t="s">
        <v>730</v>
      </c>
      <c r="G11" s="149">
        <v>3147994339</v>
      </c>
    </row>
    <row r="12" spans="1:7" ht="47.25" customHeight="1" x14ac:dyDescent="0.2">
      <c r="A12" s="72">
        <v>5</v>
      </c>
      <c r="B12" s="73"/>
      <c r="C12" s="38" t="s">
        <v>518</v>
      </c>
      <c r="D12" s="38" t="s">
        <v>519</v>
      </c>
      <c r="E12" s="38" t="s">
        <v>520</v>
      </c>
      <c r="F12" s="120" t="s">
        <v>730</v>
      </c>
      <c r="G12" s="149">
        <v>3147994339</v>
      </c>
    </row>
    <row r="13" spans="1:7" ht="36.75" customHeight="1" x14ac:dyDescent="0.2">
      <c r="A13" s="73"/>
      <c r="B13" s="73"/>
      <c r="C13" s="38" t="s">
        <v>521</v>
      </c>
      <c r="D13" s="38" t="s">
        <v>522</v>
      </c>
      <c r="E13" s="38" t="s">
        <v>523</v>
      </c>
      <c r="F13" s="122" t="s">
        <v>733</v>
      </c>
      <c r="G13" s="149"/>
    </row>
    <row r="14" spans="1:7" ht="32.25" customHeight="1" x14ac:dyDescent="0.2">
      <c r="A14" s="73"/>
      <c r="B14" s="73"/>
      <c r="C14" s="40" t="s">
        <v>524</v>
      </c>
      <c r="D14" s="41" t="s">
        <v>525</v>
      </c>
      <c r="E14" s="38" t="s">
        <v>520</v>
      </c>
      <c r="F14" s="123"/>
      <c r="G14" s="149">
        <v>3147994339</v>
      </c>
    </row>
    <row r="15" spans="1:7" ht="32.25" customHeight="1" x14ac:dyDescent="0.2">
      <c r="A15" s="73"/>
      <c r="B15" s="73"/>
      <c r="C15" s="40" t="s">
        <v>526</v>
      </c>
      <c r="D15" s="41" t="s">
        <v>527</v>
      </c>
      <c r="E15" s="38" t="s">
        <v>528</v>
      </c>
      <c r="F15" s="124" t="s">
        <v>734</v>
      </c>
      <c r="G15" s="149">
        <v>3147994339</v>
      </c>
    </row>
    <row r="16" spans="1:7" ht="39.75" customHeight="1" x14ac:dyDescent="0.2">
      <c r="A16" s="73"/>
      <c r="B16" s="73"/>
      <c r="C16" s="40" t="s">
        <v>524</v>
      </c>
      <c r="D16" s="76" t="s">
        <v>529</v>
      </c>
      <c r="E16" s="38" t="str">
        <f ca="1">IFERROR(__xludf.DUMMYFUNCTION("importrange(""https://docs.google.com/spreadsheets/d/1m3hNnJisR91zO3i3D2XRNyo4cMtOv5V53yS-Kto6s1Y/edit?ts=5c82ef90#gid=869194643"",""GUAYACANESCANCHAKIOSKOAM!E5"")"),"LUNES Y JUEVES 7:00 A 8:00 AM")</f>
        <v>LUNES Y JUEVES 7:00 A 8:00 AM</v>
      </c>
      <c r="F16" s="118" t="s">
        <v>735</v>
      </c>
      <c r="G16" s="149"/>
    </row>
    <row r="17" spans="1:7" ht="39.75" customHeight="1" x14ac:dyDescent="0.2">
      <c r="A17" s="73"/>
      <c r="B17" s="73"/>
      <c r="C17" s="40" t="s">
        <v>524</v>
      </c>
      <c r="D17" s="75"/>
      <c r="E17" s="38" t="str">
        <f ca="1">IFERROR(__xludf.DUMMYFUNCTION("importrange(""https://docs.google.com/spreadsheets/d/1m3hNnJisR91zO3i3D2XRNyo4cMtOv5V53yS-Kto6s1Y/edit?ts=5c82ef90#gid=869194643"",""GUAYACANESCANCHAKIOSKOPM!E5"")"),"LUNES Y MIERCOLES 9:10 A 10:10 PM")</f>
        <v>LUNES Y MIERCOLES 9:10 A 10:10 PM</v>
      </c>
      <c r="F17" s="125"/>
      <c r="G17" s="149">
        <v>3147994339</v>
      </c>
    </row>
    <row r="18" spans="1:7" ht="39.75" customHeight="1" x14ac:dyDescent="0.2">
      <c r="A18" s="73"/>
      <c r="B18" s="73"/>
      <c r="C18" s="38" t="s">
        <v>530</v>
      </c>
      <c r="D18" s="41" t="s">
        <v>531</v>
      </c>
      <c r="E18" s="38" t="str">
        <f ca="1">IFERROR(__xludf.DUMMYFUNCTION("importrange(""https://docs.google.com/spreadsheets/d/1m3hNnJisR91zO3i3D2XRNyo4cMtOv5V53yS-Kto6s1Y/edit?ts=5c82ef90#gid=869194643"",""LOSANDES!E4"")"),"LUNES Y MIERCOLES 7:00 A 8:15 PM")</f>
        <v>LUNES Y MIERCOLES 7:00 A 8:15 PM</v>
      </c>
      <c r="F18" s="123"/>
      <c r="G18" s="149"/>
    </row>
    <row r="19" spans="1:7" ht="48" customHeight="1" x14ac:dyDescent="0.2">
      <c r="A19" s="72">
        <v>6</v>
      </c>
      <c r="B19" s="73"/>
      <c r="C19" s="41" t="s">
        <v>532</v>
      </c>
      <c r="D19" s="41" t="s">
        <v>533</v>
      </c>
      <c r="E19" s="38" t="str">
        <f ca="1">IFERROR(__xludf.DUMMYFUNCTION("importrange(""https://docs.google.com/spreadsheets/d/1Jl-Gea2ee3kZHlcePj07_M6eh7YUp5CnxboRclchpIw/edit?ts=5c82f5f5#gid=812996433"",""VICKY OASISDECOMFANDICANCHA!E4"")"),"MARTES Y JUEVES 8:30 - 9:30 PM")</f>
        <v>MARTES Y JUEVES 8:30 - 9:30 PM</v>
      </c>
      <c r="F19" s="118" t="s">
        <v>736</v>
      </c>
      <c r="G19" s="149"/>
    </row>
    <row r="20" spans="1:7" ht="30" customHeight="1" x14ac:dyDescent="0.2">
      <c r="A20" s="73"/>
      <c r="B20" s="73"/>
      <c r="C20" s="41" t="s">
        <v>534</v>
      </c>
      <c r="D20" s="41" t="s">
        <v>535</v>
      </c>
      <c r="E20" s="38" t="s">
        <v>536</v>
      </c>
      <c r="F20" s="126"/>
      <c r="G20" s="149">
        <v>3147994339</v>
      </c>
    </row>
    <row r="21" spans="1:7" ht="31.5" customHeight="1" x14ac:dyDescent="0.2">
      <c r="A21" s="73"/>
      <c r="B21" s="73"/>
      <c r="C21" s="42" t="s">
        <v>537</v>
      </c>
      <c r="D21" s="41" t="s">
        <v>538</v>
      </c>
      <c r="E21" s="38" t="s">
        <v>539</v>
      </c>
      <c r="F21" s="119"/>
      <c r="G21" s="149"/>
    </row>
    <row r="22" spans="1:7" ht="28.5" customHeight="1" x14ac:dyDescent="0.2">
      <c r="A22" s="73"/>
      <c r="B22" s="73"/>
      <c r="C22" s="42" t="s">
        <v>537</v>
      </c>
      <c r="D22" s="41" t="s">
        <v>540</v>
      </c>
      <c r="E22" s="38" t="str">
        <f ca="1">IFERROR(__xludf.DUMMYFUNCTION("importrange(""https://docs.google.com/spreadsheets/d/1Jl-Gea2ee3kZHlcePj07_M6eh7YUp5CnxboRclchpIw/edit?ts=5c82f5f5#gid=812996433"",""GUADUALESCANCHAMULTIPLE!E7"")"),"LUNES A VIERNES 7:15 A 8:30 PM")</f>
        <v>LUNES A VIERNES 7:15 A 8:30 PM</v>
      </c>
      <c r="F22" s="127" t="s">
        <v>737</v>
      </c>
      <c r="G22" s="149">
        <v>3147994339</v>
      </c>
    </row>
    <row r="23" spans="1:7" ht="34.5" customHeight="1" x14ac:dyDescent="0.2">
      <c r="A23" s="73"/>
      <c r="B23" s="73"/>
      <c r="C23" s="42" t="s">
        <v>537</v>
      </c>
      <c r="D23" s="41" t="s">
        <v>541</v>
      </c>
      <c r="E23" s="38" t="str">
        <f ca="1">IFERROR(__xludf.DUMMYFUNCTION("importrange(""https://docs.google.com/spreadsheets/d/1Jl-Gea2ee3kZHlcePj07_M6eh7YUp5CnxboRclchpIw/edit?ts=5c82f5f5#gid=812996433"",""GERMAN GUADUALESCANCHAUEFA!E7"")"),"LUNES A VIERNES 7:00 - 8:30 AM ")</f>
        <v xml:space="preserve">LUNES A VIERNES 7:00 - 8:30 AM </v>
      </c>
      <c r="F23" s="128" t="s">
        <v>738</v>
      </c>
      <c r="G23" s="149"/>
    </row>
    <row r="24" spans="1:7" ht="28.5" customHeight="1" x14ac:dyDescent="0.2">
      <c r="A24" s="73"/>
      <c r="B24" s="73"/>
      <c r="C24" s="41" t="s">
        <v>542</v>
      </c>
      <c r="D24" s="41" t="s">
        <v>543</v>
      </c>
      <c r="E24" s="38" t="s">
        <v>544</v>
      </c>
      <c r="F24" s="123"/>
      <c r="G24" s="149"/>
    </row>
    <row r="25" spans="1:7" ht="28.5" customHeight="1" x14ac:dyDescent="0.2">
      <c r="A25" s="73"/>
      <c r="B25" s="73"/>
      <c r="C25" s="41" t="s">
        <v>545</v>
      </c>
      <c r="D25" s="41" t="s">
        <v>546</v>
      </c>
      <c r="E25" s="38" t="str">
        <f ca="1">IFERROR(__xludf.DUMMYFUNCTION("importrange(""https://docs.google.com/spreadsheets/d/1Jl-Gea2ee3kZHlcePj07_M6eh7YUp5CnxboRclchpIw/edit?ts=5c82f5f5#gid=812996433"",""VLADIMIR COMFENALCO!E4"")"),"LUNES Y MIERCOLES 8:30- 10 :00 PM ")</f>
        <v xml:space="preserve">LUNES Y MIERCOLES 8:30- 10 :00 PM </v>
      </c>
      <c r="F25" s="128" t="s">
        <v>739</v>
      </c>
      <c r="G25" s="149">
        <v>3147994339</v>
      </c>
    </row>
    <row r="26" spans="1:7" ht="28.5" customHeight="1" x14ac:dyDescent="0.2">
      <c r="A26" s="73"/>
      <c r="B26" s="73"/>
      <c r="C26" s="38" t="s">
        <v>547</v>
      </c>
      <c r="D26" s="41" t="s">
        <v>548</v>
      </c>
      <c r="E26" s="38" t="str">
        <f ca="1">IFERROR(__xludf.DUMMYFUNCTION("importrange(""https://docs.google.com/spreadsheets/d/1Jl-Gea2ee3kZHlcePj07_M6eh7YUp5CnxboRclchpIw/edit?ts=5c82f5f5#gid=812996433"",""VLADIMIR SAN LUIS CIUDAD DE CALI!E4"")"),"MARTES Y JUEVES 7:00 - 8:30 PM")</f>
        <v>MARTES Y JUEVES 7:00 - 8:30 PM</v>
      </c>
      <c r="F26" s="123"/>
      <c r="G26" s="149"/>
    </row>
    <row r="27" spans="1:7" ht="25.5" customHeight="1" x14ac:dyDescent="0.2">
      <c r="A27" s="73"/>
      <c r="B27" s="73"/>
      <c r="C27" s="38" t="s">
        <v>549</v>
      </c>
      <c r="D27" s="41" t="s">
        <v>550</v>
      </c>
      <c r="E27" s="38" t="s">
        <v>551</v>
      </c>
      <c r="F27" s="128" t="s">
        <v>740</v>
      </c>
      <c r="G27" s="149"/>
    </row>
    <row r="28" spans="1:7" ht="25.5" customHeight="1" x14ac:dyDescent="0.2">
      <c r="A28" s="73"/>
      <c r="B28" s="73"/>
      <c r="C28" s="38" t="s">
        <v>552</v>
      </c>
      <c r="D28" s="41" t="s">
        <v>553</v>
      </c>
      <c r="E28" s="38" t="str">
        <f ca="1">IFERROR(__xludf.DUMMYFUNCTION("importrange(""https://docs.google.com/spreadsheets/d/1Jl-Gea2ee3kZHlcePj07_M6eh7YUp5CnxboRclchpIw/edit?ts=5c82f5f5#gid=812996433"",""ALBA PETECUY2!E4"")"),"MARTES Y JUEVES 7:00 - 8:30 PM")</f>
        <v>MARTES Y JUEVES 7:00 - 8:30 PM</v>
      </c>
      <c r="F28" s="125"/>
      <c r="G28" s="149">
        <v>3147994339</v>
      </c>
    </row>
    <row r="29" spans="1:7" ht="28.5" customHeight="1" x14ac:dyDescent="0.2">
      <c r="A29" s="73"/>
      <c r="B29" s="73"/>
      <c r="C29" s="38" t="s">
        <v>554</v>
      </c>
      <c r="D29" s="41" t="s">
        <v>555</v>
      </c>
      <c r="E29" s="38" t="s">
        <v>556</v>
      </c>
      <c r="F29" s="123"/>
      <c r="G29" s="149"/>
    </row>
    <row r="30" spans="1:7" ht="37.5" customHeight="1" x14ac:dyDescent="0.2">
      <c r="A30" s="73"/>
      <c r="B30" s="73"/>
      <c r="C30" s="41" t="s">
        <v>557</v>
      </c>
      <c r="D30" s="41" t="s">
        <v>558</v>
      </c>
      <c r="E30" s="38" t="str">
        <f ca="1">IFERROR(__xludf.DUMMYFUNCTION("importrange(""https://docs.google.com/spreadsheets/d/1Jl-Gea2ee3kZHlcePj07_M6eh7YUp5CnxboRclchpIw/edit?ts=5c82f5f5#gid=812996433"",""FABIO GAITAN!E4"")"),"MARTES Y JUEVES 8:30 - 9:30 PM")</f>
        <v>MARTES Y JUEVES 8:30 - 9:30 PM</v>
      </c>
      <c r="F30" s="121" t="s">
        <v>770</v>
      </c>
      <c r="G30" s="149">
        <v>3147994339</v>
      </c>
    </row>
    <row r="31" spans="1:7" ht="51.75" customHeight="1" x14ac:dyDescent="0.2">
      <c r="A31" s="77">
        <v>7</v>
      </c>
      <c r="B31" s="73"/>
      <c r="C31" s="44" t="s">
        <v>559</v>
      </c>
      <c r="D31" s="43" t="s">
        <v>560</v>
      </c>
      <c r="E31" s="38" t="str">
        <f ca="1">IFERROR(__xludf.DUMMYFUNCTION("importrange(""https://docs.google.com/spreadsheets/d/1xvsrMpxoC0QPqVhciex7ocPX-R6nl-SOkbh_aeE9cGQ/edit?ts=5c82f60f#gid=695568898"",""FABIO 7DEAGOSTOPUENTEMILDIAS!E4"")"),"MARTES Y JUEVES 7:00 - 8:30 AM")</f>
        <v>MARTES Y JUEVES 7:00 - 8:30 AM</v>
      </c>
      <c r="F31" s="129" t="s">
        <v>770</v>
      </c>
      <c r="G31" s="149">
        <v>3147994339</v>
      </c>
    </row>
    <row r="32" spans="1:7" ht="30.75" customHeight="1" x14ac:dyDescent="0.2">
      <c r="A32" s="73"/>
      <c r="B32" s="73"/>
      <c r="C32" s="42" t="s">
        <v>561</v>
      </c>
      <c r="D32" s="45" t="s">
        <v>562</v>
      </c>
      <c r="E32" s="38" t="str">
        <f ca="1">IFERROR(__xludf.DUMMYFUNCTION("importrange(""https://docs.google.com/spreadsheets/d/1xvsrMpxoC0QPqVhciex7ocPX-R6nl-SOkbh_aeE9cGQ/edit?ts=5c82f60f#gid=695568898"",""AMPARO LABASECORREDORVERDE!E5"")"),"MARTES Y JUEVES 8:00 - 9:30 PM")</f>
        <v>MARTES Y JUEVES 8:00 - 9:30 PM</v>
      </c>
      <c r="F32" s="130" t="s">
        <v>769</v>
      </c>
      <c r="G32" s="149">
        <v>3147994339</v>
      </c>
    </row>
    <row r="33" spans="1:7" ht="32.25" customHeight="1" x14ac:dyDescent="0.2">
      <c r="A33" s="101">
        <v>8</v>
      </c>
      <c r="B33" s="102"/>
      <c r="C33" s="43" t="s">
        <v>563</v>
      </c>
      <c r="D33" s="43" t="s">
        <v>564</v>
      </c>
      <c r="E33" s="38" t="str">
        <f ca="1">IFERROR(__xludf.DUMMYFUNCTION("importrange(""https://docs.google.com/spreadsheets/d/1xvsrMpxoC0QPqVhciex7ocPX-R6nl-SOkbh_aeE9cGQ/edit?ts=5c82f60f#gid=695568898"",""FABIO 7DEAGOSTOPUENTEMILDIAS!E4"")"),"MARTES Y JUEVES 7:00 - 8:30 AM")</f>
        <v>MARTES Y JUEVES 7:00 - 8:30 AM</v>
      </c>
      <c r="F33" s="118" t="s">
        <v>768</v>
      </c>
      <c r="G33" s="149"/>
    </row>
    <row r="34" spans="1:7" ht="36" customHeight="1" x14ac:dyDescent="0.2">
      <c r="A34" s="103"/>
      <c r="B34" s="104"/>
      <c r="C34" s="41" t="s">
        <v>565</v>
      </c>
      <c r="D34" s="41" t="s">
        <v>566</v>
      </c>
      <c r="E34" s="38" t="str">
        <f ca="1">IFERROR(__xludf.DUMMYFUNCTION("importrange(""https://docs.google.com/spreadsheets/d/1xvsrMpxoC0QPqVhciex7ocPX-R6nl-SOkbh_aeE9cGQ/edit?ts=5c82f60f#gid=695568898"",""AMPARO LABASECORREDORVERDE!E5"")"),"MARTES Y JUEVES 8:00 - 9:30 PM")</f>
        <v>MARTES Y JUEVES 8:00 - 9:30 PM</v>
      </c>
      <c r="F34" s="119"/>
      <c r="G34" s="149">
        <v>3147994339</v>
      </c>
    </row>
    <row r="35" spans="1:7" ht="29.25" customHeight="1" x14ac:dyDescent="0.2">
      <c r="A35" s="72">
        <v>9</v>
      </c>
      <c r="B35" s="73"/>
      <c r="C35" s="41" t="s">
        <v>567</v>
      </c>
      <c r="D35" s="41" t="s">
        <v>568</v>
      </c>
      <c r="E35" s="38" t="str">
        <f ca="1">IFERROR(__xludf.DUMMYFUNCTION("importrange(""https://docs.google.com/spreadsheets/d/1xvsrMpxoC0QPqVhciex7ocPX-R6nl-SOkbh_aeE9cGQ/edit?ts=5c82f60f#gid=695568898"",""MARTHA GUAYAQUIL!E5"")"),"MARTES Y JUEVES 8:00 - 9:30 PM")</f>
        <v>MARTES Y JUEVES 8:00 - 9:30 PM</v>
      </c>
      <c r="F35" s="129" t="s">
        <v>767</v>
      </c>
      <c r="G35" s="149">
        <v>3147994339</v>
      </c>
    </row>
    <row r="36" spans="1:7" ht="30" customHeight="1" x14ac:dyDescent="0.2">
      <c r="A36" s="73"/>
      <c r="B36" s="73"/>
      <c r="C36" s="42" t="s">
        <v>569</v>
      </c>
      <c r="D36" s="41" t="s">
        <v>570</v>
      </c>
      <c r="E36" s="38" t="str">
        <f ca="1">IFERROR(__xludf.DUMMYFUNCTION("importrange(""https://docs.google.com/spreadsheets/d/1xvsrMpxoC0QPqVhciex7ocPX-R6nl-SOkbh_aeE9cGQ/edit?ts=5c82f60f#gid=695568898"",""FABIO CIENPALOSMIERCOLESYVIERNES!E5"")"),"MIERCOLES Y VIERNES 7:00 - 8:30 AM")</f>
        <v>MIERCOLES Y VIERNES 7:00 - 8:30 AM</v>
      </c>
      <c r="F36" s="129" t="s">
        <v>766</v>
      </c>
      <c r="G36" s="149">
        <v>3147994339</v>
      </c>
    </row>
    <row r="37" spans="1:7" ht="24.75" customHeight="1" x14ac:dyDescent="0.2">
      <c r="A37" s="72">
        <v>10</v>
      </c>
      <c r="B37" s="73"/>
      <c r="C37" s="42" t="s">
        <v>571</v>
      </c>
      <c r="D37" s="42" t="s">
        <v>572</v>
      </c>
      <c r="E37" s="46" t="str">
        <f ca="1">IFERROR(__xludf.DUMMYFUNCTION("importrange(""https://docs.google.com/spreadsheets/d/1xvsrMpxoC0QPqVhciex7ocPX-R6nl-SOkbh_aeE9cGQ/edit?ts=5c82f60f#gid=695568898"",""JHONNY ELDORADOAM!E5"")"),"MARTES Y JUEVES 6:00 - 7:30 AM")</f>
        <v>MARTES Y JUEVES 6:00 - 7:30 AM</v>
      </c>
      <c r="F37" s="118" t="s">
        <v>765</v>
      </c>
      <c r="G37" s="149"/>
    </row>
    <row r="38" spans="1:7" ht="27.75" customHeight="1" x14ac:dyDescent="0.2">
      <c r="A38" s="73"/>
      <c r="B38" s="73"/>
      <c r="C38" s="45" t="s">
        <v>573</v>
      </c>
      <c r="D38" s="43" t="s">
        <v>574</v>
      </c>
      <c r="E38" s="38" t="s">
        <v>575</v>
      </c>
      <c r="F38" s="119"/>
      <c r="G38" s="149">
        <v>3147994339</v>
      </c>
    </row>
    <row r="39" spans="1:7" ht="27.75" customHeight="1" x14ac:dyDescent="0.2">
      <c r="A39" s="73"/>
      <c r="B39" s="73"/>
      <c r="C39" s="41" t="s">
        <v>576</v>
      </c>
      <c r="D39" s="41" t="s">
        <v>577</v>
      </c>
      <c r="E39" s="38" t="s">
        <v>578</v>
      </c>
      <c r="F39" s="131" t="s">
        <v>764</v>
      </c>
      <c r="G39" s="149"/>
    </row>
    <row r="40" spans="1:7" ht="27.75" customHeight="1" x14ac:dyDescent="0.2">
      <c r="A40" s="73"/>
      <c r="B40" s="73"/>
      <c r="C40" s="41" t="s">
        <v>579</v>
      </c>
      <c r="D40" s="41" t="s">
        <v>580</v>
      </c>
      <c r="E40" s="38" t="str">
        <f ca="1">IFERROR(__xludf.DUMMYFUNCTION("importrange(""https://docs.google.com/spreadsheets/d/1xvsrMpxoC0QPqVhciex7ocPX-R6nl-SOkbh_aeE9cGQ/edit?ts=5c82f60f#gid=695568898"",""MARTHA SANJUDAS2 CANCHAMULTIPLE!E5"")"),"MIERCOLES 6:30 - 8:00 PM ")</f>
        <v xml:space="preserve">MIERCOLES 6:30 - 8:00 PM </v>
      </c>
      <c r="F40" s="125"/>
      <c r="G40" s="149">
        <v>3147994339</v>
      </c>
    </row>
    <row r="41" spans="1:7" ht="30" customHeight="1" x14ac:dyDescent="0.2">
      <c r="A41" s="77">
        <v>11</v>
      </c>
      <c r="B41" s="77"/>
      <c r="C41" s="88" t="s">
        <v>581</v>
      </c>
      <c r="D41" s="43" t="s">
        <v>582</v>
      </c>
      <c r="E41" s="38" t="s">
        <v>583</v>
      </c>
      <c r="F41" s="90" t="s">
        <v>763</v>
      </c>
      <c r="G41" s="149"/>
    </row>
    <row r="42" spans="1:7" ht="30" customHeight="1" x14ac:dyDescent="0.2">
      <c r="A42" s="77"/>
      <c r="B42" s="77"/>
      <c r="C42" s="89"/>
      <c r="D42" s="43" t="s">
        <v>584</v>
      </c>
      <c r="E42" s="38" t="s">
        <v>585</v>
      </c>
      <c r="F42" s="132"/>
      <c r="G42" s="149">
        <v>3147994339</v>
      </c>
    </row>
    <row r="43" spans="1:7" ht="30" customHeight="1" x14ac:dyDescent="0.2">
      <c r="A43" s="77"/>
      <c r="B43" s="77"/>
      <c r="C43" s="43" t="s">
        <v>101</v>
      </c>
      <c r="D43" s="43" t="s">
        <v>586</v>
      </c>
      <c r="E43" s="38" t="s">
        <v>578</v>
      </c>
      <c r="F43" s="90" t="s">
        <v>762</v>
      </c>
      <c r="G43" s="149"/>
    </row>
    <row r="44" spans="1:7" ht="30" customHeight="1" x14ac:dyDescent="0.2">
      <c r="A44" s="77"/>
      <c r="B44" s="77"/>
      <c r="C44" s="43" t="s">
        <v>587</v>
      </c>
      <c r="D44" s="43" t="s">
        <v>588</v>
      </c>
      <c r="E44" s="38" t="s">
        <v>507</v>
      </c>
      <c r="F44" s="94"/>
      <c r="G44" s="149">
        <v>3147994339</v>
      </c>
    </row>
    <row r="45" spans="1:7" ht="47.25" customHeight="1" x14ac:dyDescent="0.2">
      <c r="A45" s="77"/>
      <c r="B45" s="77"/>
      <c r="C45" s="43" t="s">
        <v>589</v>
      </c>
      <c r="D45" s="43" t="s">
        <v>590</v>
      </c>
      <c r="E45" s="38" t="s">
        <v>591</v>
      </c>
      <c r="F45" s="129" t="s">
        <v>761</v>
      </c>
      <c r="G45" s="149"/>
    </row>
    <row r="46" spans="1:7" ht="27.75" customHeight="1" x14ac:dyDescent="0.2">
      <c r="A46" s="82">
        <v>12</v>
      </c>
      <c r="B46" s="83"/>
      <c r="C46" s="41" t="s">
        <v>592</v>
      </c>
      <c r="D46" s="41" t="s">
        <v>593</v>
      </c>
      <c r="E46" s="38" t="s">
        <v>594</v>
      </c>
      <c r="F46" s="118" t="s">
        <v>760</v>
      </c>
      <c r="G46" s="149">
        <v>3147994339</v>
      </c>
    </row>
    <row r="47" spans="1:7" ht="27.75" customHeight="1" x14ac:dyDescent="0.2">
      <c r="A47" s="84"/>
      <c r="B47" s="85"/>
      <c r="C47" s="41" t="s">
        <v>595</v>
      </c>
      <c r="D47" s="41" t="s">
        <v>596</v>
      </c>
      <c r="E47" s="38" t="s">
        <v>597</v>
      </c>
      <c r="F47" s="123"/>
      <c r="G47" s="149"/>
    </row>
    <row r="48" spans="1:7" ht="27.75" customHeight="1" x14ac:dyDescent="0.2">
      <c r="A48" s="84"/>
      <c r="B48" s="85"/>
      <c r="C48" s="41" t="s">
        <v>598</v>
      </c>
      <c r="D48" s="41" t="s">
        <v>599</v>
      </c>
      <c r="E48" s="38" t="str">
        <f ca="1">IFERROR(__xludf.DUMMYFUNCTION("importrange(""https://docs.google.com/spreadsheets/d/1bYd1zwhNdA1n0A1REk45o8z4sxd5JQWzBLlwkadEi7k/edit?ts=5c82f677#gid=679058374"",""20DEJULIO!E5"")"),"LUNES Y MIERCOLES 7:00 - 8:00 PM")</f>
        <v>LUNES Y MIERCOLES 7:00 - 8:00 PM</v>
      </c>
      <c r="F48" s="122" t="s">
        <v>759</v>
      </c>
      <c r="G48" s="149">
        <v>3147994339</v>
      </c>
    </row>
    <row r="49" spans="1:7" ht="27.75" customHeight="1" x14ac:dyDescent="0.2">
      <c r="A49" s="84"/>
      <c r="B49" s="85"/>
      <c r="C49" s="42" t="s">
        <v>600</v>
      </c>
      <c r="D49" s="41" t="s">
        <v>601</v>
      </c>
      <c r="E49" s="38" t="str">
        <f ca="1">IFERROR(__xludf.DUMMYFUNCTION("importrange(""https://docs.google.com/spreadsheets/d/1bYd1zwhNdA1n0A1REk45o8z4sxd5JQWzBLlwkadEi7k/edit?ts=5c82f677#gid=679058374"",""ASTURIASCANCHA!E5"")"),"MARTES Y JUEVES 7:00 - 8:00 PM")</f>
        <v>MARTES Y JUEVES 7:00 - 8:00 PM</v>
      </c>
      <c r="F49" s="123"/>
      <c r="G49" s="149"/>
    </row>
    <row r="50" spans="1:7" ht="27.75" customHeight="1" x14ac:dyDescent="0.2">
      <c r="A50" s="86"/>
      <c r="B50" s="87"/>
      <c r="C50" s="41" t="s">
        <v>602</v>
      </c>
      <c r="D50" s="41" t="s">
        <v>603</v>
      </c>
      <c r="E50" s="38" t="str">
        <f ca="1">IFERROR(__xludf.DUMMYFUNCTION("importrange(""https://docs.google.com/spreadsheets/d/1bYd1zwhNdA1n0A1REk45o8z4sxd5JQWzBLlwkadEi7k/edit?ts=5c82f677#gid=679058374"",""12DEOCTUBRE!E5"")"),"MIERCOLES Y VIERNES 8:20 - 9:30 PM")</f>
        <v>MIERCOLES Y VIERNES 8:20 - 9:30 PM</v>
      </c>
      <c r="F50" s="120" t="s">
        <v>758</v>
      </c>
      <c r="G50" s="149">
        <v>3147994339</v>
      </c>
    </row>
    <row r="51" spans="1:7" ht="45" customHeight="1" x14ac:dyDescent="0.2">
      <c r="A51" s="78">
        <v>13</v>
      </c>
      <c r="B51" s="79"/>
      <c r="C51" s="42" t="s">
        <v>604</v>
      </c>
      <c r="D51" s="41" t="s">
        <v>605</v>
      </c>
      <c r="E51" s="38" t="str">
        <f ca="1">IFERROR(__xludf.DUMMYFUNCTION("importrange(""https://docs.google.com/spreadsheets/d/1CK2NuyNaJ9iXpTnoHuA74jwkR9YcxbtLI4G5vk7bpHw/edit?ts=5c8304fe#gid=1428627947"",""COMUNEROS2LONGITUDINAL!E5"")"),"MARTES Y JUEVES 7:00 - 8:00 PM")</f>
        <v>MARTES Y JUEVES 7:00 - 8:00 PM</v>
      </c>
      <c r="F51" s="121" t="s">
        <v>757</v>
      </c>
      <c r="G51" s="149">
        <v>3147994339</v>
      </c>
    </row>
    <row r="52" spans="1:7" ht="45" customHeight="1" x14ac:dyDescent="0.2">
      <c r="A52" s="80"/>
      <c r="B52" s="81"/>
      <c r="C52" s="42" t="s">
        <v>604</v>
      </c>
      <c r="D52" s="41" t="s">
        <v>606</v>
      </c>
      <c r="E52" s="38" t="str">
        <f ca="1">IFERROR(__xludf.DUMMYFUNCTION("importrange(""https://docs.google.com/spreadsheets/d/1Q5cNP6m1IwpyaftuylNh2NibECixBY6IJ8B0cHAeRMc/edit?ts=5c82f68e#gid=1148005896"",""COMUNEROS 2!E5"")"),"JUEVES 7:00 - 8:30 PM ")</f>
        <v xml:space="preserve">JUEVES 7:00 - 8:30 PM </v>
      </c>
      <c r="F52" s="133" t="s">
        <v>756</v>
      </c>
      <c r="G52" s="149">
        <v>3147994339</v>
      </c>
    </row>
    <row r="53" spans="1:7" ht="34.5" customHeight="1" x14ac:dyDescent="0.2">
      <c r="A53" s="82">
        <v>14</v>
      </c>
      <c r="B53" s="83"/>
      <c r="C53" s="43" t="s">
        <v>607</v>
      </c>
      <c r="D53" s="38" t="s">
        <v>608</v>
      </c>
      <c r="E53" s="38" t="str">
        <f ca="1">IFERROR(__xludf.DUMMYFUNCTION("IMPORTRANGE(""https://docs.google.com/spreadsheets/d/1Q5cNP6m1IwpyaftuylNh2NibECixBY6IJ8B0cHAeRMc/edit?ts=5c82f68e#gid=1542274597"",""PUERTASDELSOL!E5"")"),"LUNES, MIERCOLES Y VIERNES 7:15 - 8:45 PM")</f>
        <v>LUNES, MIERCOLES Y VIERNES 7:15 - 8:45 PM</v>
      </c>
      <c r="F53" s="118" t="s">
        <v>755</v>
      </c>
      <c r="G53" s="149"/>
    </row>
    <row r="54" spans="1:7" ht="24" customHeight="1" x14ac:dyDescent="0.2">
      <c r="A54" s="84"/>
      <c r="B54" s="85"/>
      <c r="C54" s="38" t="s">
        <v>154</v>
      </c>
      <c r="D54" s="38" t="s">
        <v>609</v>
      </c>
      <c r="E54" s="38" t="str">
        <f ca="1">IFERROR(__xludf.DUMMYFUNCTION("IMPORTRANGE(""https://docs.google.com/spreadsheets/d/1Q5cNP6m1IwpyaftuylNh2NibECixBY6IJ8B0cHAeRMc/edit?ts=5c82f68e#gid=1542274597"",""MANUELABELTRAN!E5"")"),"LUNES Y JUEVES 6:45 - 8:15 AM")</f>
        <v>LUNES Y JUEVES 6:45 - 8:15 AM</v>
      </c>
      <c r="F54" s="125"/>
      <c r="G54" s="149">
        <v>3147994339</v>
      </c>
    </row>
    <row r="55" spans="1:7" ht="35.25" customHeight="1" x14ac:dyDescent="0.2">
      <c r="A55" s="84"/>
      <c r="B55" s="85"/>
      <c r="C55" s="41" t="s">
        <v>610</v>
      </c>
      <c r="D55" s="41" t="s">
        <v>611</v>
      </c>
      <c r="E55" s="38" t="s">
        <v>612</v>
      </c>
      <c r="F55" s="118" t="s">
        <v>754</v>
      </c>
      <c r="G55" s="149"/>
    </row>
    <row r="56" spans="1:7" ht="24" customHeight="1" x14ac:dyDescent="0.2">
      <c r="A56" s="84"/>
      <c r="B56" s="85"/>
      <c r="C56" s="41" t="s">
        <v>613</v>
      </c>
      <c r="D56" s="41" t="s">
        <v>614</v>
      </c>
      <c r="E56" s="38" t="str">
        <f ca="1">IFERROR(__xludf.DUMMYFUNCTION("IMPORTRANGE(""https://docs.google.com/spreadsheets/d/1Q5cNP6m1IwpyaftuylNh2NibECixBY6IJ8B0cHAeRMc/edit?ts=5c82f68e#gid=1542274597"","" MARROQUIN PARQUE PIZAMOS!E5"")"),"JUEVES 7:00 - 8:30 AM ")</f>
        <v xml:space="preserve">JUEVES 7:00 - 8:30 AM </v>
      </c>
      <c r="F56" s="125"/>
      <c r="G56" s="149">
        <v>3147994339</v>
      </c>
    </row>
    <row r="57" spans="1:7" ht="24" customHeight="1" x14ac:dyDescent="0.2">
      <c r="A57" s="90">
        <v>15</v>
      </c>
      <c r="B57" s="83"/>
      <c r="C57" s="42" t="s">
        <v>384</v>
      </c>
      <c r="D57" s="41" t="s">
        <v>615</v>
      </c>
      <c r="E57" s="41" t="str">
        <f ca="1">IFERROR(__xludf.DUMMYFUNCTION("importrange(""https://docs.google.com/spreadsheets/d/1Q5cNP6m1IwpyaftuylNh2NibECixBY6IJ8B0cHAeRMc/edit?ts=5c82f68e#gid=1542274597"",""CIUDADCORDOKIOSKOAZUL!E5"")"),"MARTES 7:00 - 8:30 AM")</f>
        <v>MARTES 7:00 - 8:30 AM</v>
      </c>
      <c r="F57" s="118" t="s">
        <v>753</v>
      </c>
      <c r="G57" s="149"/>
    </row>
    <row r="58" spans="1:7" ht="24" customHeight="1" x14ac:dyDescent="0.2">
      <c r="A58" s="91"/>
      <c r="B58" s="85"/>
      <c r="C58" s="42" t="s">
        <v>453</v>
      </c>
      <c r="D58" s="41" t="s">
        <v>616</v>
      </c>
      <c r="E58" s="41" t="s">
        <v>617</v>
      </c>
      <c r="F58" s="125"/>
      <c r="G58" s="149"/>
    </row>
    <row r="59" spans="1:7" ht="24" customHeight="1" x14ac:dyDescent="0.2">
      <c r="A59" s="91"/>
      <c r="B59" s="85"/>
      <c r="C59" s="42" t="s">
        <v>453</v>
      </c>
      <c r="D59" s="47" t="s">
        <v>618</v>
      </c>
      <c r="E59" s="41" t="str">
        <f ca="1">IFERROR(__xludf.DUMMYFUNCTION("importrange(""https://docs.google.com/spreadsheets/d/1Q5cNP6m1IwpyaftuylNh2NibECixBY6IJ8B0cHAeRMc/edit?ts=5c82f68e#gid=1542274597"",""VALLADOCANCHA Aura!E5"")"),"JUEVES 5:00 - 7:00 PM")</f>
        <v>JUEVES 5:00 - 7:00 PM</v>
      </c>
      <c r="F59" s="125"/>
      <c r="G59" s="149">
        <v>3147994339</v>
      </c>
    </row>
    <row r="60" spans="1:7" ht="24" customHeight="1" x14ac:dyDescent="0.2">
      <c r="A60" s="91"/>
      <c r="B60" s="85"/>
      <c r="C60" s="41" t="s">
        <v>619</v>
      </c>
      <c r="D60" s="37" t="s">
        <v>620</v>
      </c>
      <c r="E60" s="41" t="str">
        <f ca="1">IFERROR(__xludf.DUMMYFUNCTION("importrange(""https://docs.google.com/spreadsheets/d/1Q5cNP6m1IwpyaftuylNh2NibECixBY6IJ8B0cHAeRMc/edit?ts=5c82f68e#gid=1542274597"",""POBLADO2!E5"")"),"LUNES 7.30 - 9:00 AM")</f>
        <v>LUNES 7.30 - 9:00 AM</v>
      </c>
      <c r="F60" s="125"/>
      <c r="G60" s="149"/>
    </row>
    <row r="61" spans="1:7" ht="24" customHeight="1" x14ac:dyDescent="0.2">
      <c r="A61" s="82">
        <v>16</v>
      </c>
      <c r="B61" s="79"/>
      <c r="C61" s="42" t="s">
        <v>621</v>
      </c>
      <c r="D61" s="42" t="s">
        <v>622</v>
      </c>
      <c r="E61" s="38" t="s">
        <v>617</v>
      </c>
      <c r="F61" s="118" t="s">
        <v>752</v>
      </c>
      <c r="G61" s="149"/>
    </row>
    <row r="62" spans="1:7" ht="34.5" customHeight="1" x14ac:dyDescent="0.2">
      <c r="A62" s="97"/>
      <c r="B62" s="81"/>
      <c r="C62" s="42" t="s">
        <v>623</v>
      </c>
      <c r="D62" s="41" t="s">
        <v>624</v>
      </c>
      <c r="E62" s="38" t="str">
        <f ca="1">IFERROR(__xludf.DUMMYFUNCTION("importrange(""https://docs.google.com/spreadsheets/d/1Q5cNP6m1IwpyaftuylNh2NibECixBY6IJ8B0cHAeRMc/edit?ts=5c82f68e#gid=478635191"",""REPUBLICADEISRAELPARQUE!E5"")"),"MIERCOLES Y VIERNES 7:00 - 8:30 PM  ")</f>
        <v xml:space="preserve">MIERCOLES Y VIERNES 7:00 - 8:30 PM  </v>
      </c>
      <c r="F62" s="123"/>
      <c r="G62" s="149">
        <v>3147994339</v>
      </c>
    </row>
    <row r="63" spans="1:7" ht="34.5" customHeight="1" x14ac:dyDescent="0.2">
      <c r="A63" s="97"/>
      <c r="B63" s="81"/>
      <c r="C63" s="42" t="s">
        <v>625</v>
      </c>
      <c r="D63" s="41" t="s">
        <v>626</v>
      </c>
      <c r="E63" s="38" t="str">
        <f ca="1">IFERROR(__xludf.DUMMYFUNCTION("importrange(""https://docs.google.com/spreadsheets/d/1Q5cNP6m1IwpyaftuylNh2NibECixBY6IJ8B0cHAeRMc/edit?ts=5c82f68e#gid=478635191"",""ANTONIONARIÑOCANCHA!E5"")"),"LUNES, MIERCOLES Y VIERNES 7:00 - 8:30 PM")</f>
        <v>LUNES, MIERCOLES Y VIERNES 7:00 - 8:30 PM</v>
      </c>
      <c r="F63" s="118" t="s">
        <v>751</v>
      </c>
      <c r="G63" s="149"/>
    </row>
    <row r="64" spans="1:7" ht="34.5" customHeight="1" x14ac:dyDescent="0.2">
      <c r="A64" s="98"/>
      <c r="B64" s="99"/>
      <c r="C64" s="42" t="s">
        <v>625</v>
      </c>
      <c r="D64" s="41" t="s">
        <v>627</v>
      </c>
      <c r="E64" s="38" t="str">
        <f ca="1">IFERROR(__xludf.DUMMYFUNCTION("importrange(""https://docs.google.com/spreadsheets/d/1Q5cNP6m1IwpyaftuylNh2NibECixBY6IJ8B0cHAeRMc/edit?ts=5c82f68e#gid=478635191"",""ANTONIONARIÑOCASETACOMUNAL!E5"")"),"MARTES Y JUEVES 7:00 - 8:30 AM ")</f>
        <v xml:space="preserve">MARTES Y JUEVES 7:00 - 8:30 AM </v>
      </c>
      <c r="F64" s="126"/>
      <c r="G64" s="149">
        <v>3147994339</v>
      </c>
    </row>
    <row r="65" spans="1:7" ht="30" customHeight="1" x14ac:dyDescent="0.2">
      <c r="A65" s="92">
        <v>17</v>
      </c>
      <c r="B65" s="93"/>
      <c r="C65" s="43" t="s">
        <v>628</v>
      </c>
      <c r="D65" s="43" t="s">
        <v>629</v>
      </c>
      <c r="E65" s="51" t="s">
        <v>630</v>
      </c>
      <c r="F65" s="134" t="s">
        <v>750</v>
      </c>
      <c r="G65" s="149"/>
    </row>
    <row r="66" spans="1:7" ht="30.75" customHeight="1" x14ac:dyDescent="0.2">
      <c r="A66" s="92"/>
      <c r="B66" s="93"/>
      <c r="C66" s="37" t="s">
        <v>631</v>
      </c>
      <c r="D66" s="37" t="s">
        <v>632</v>
      </c>
      <c r="E66" s="51" t="s">
        <v>633</v>
      </c>
      <c r="F66" s="134"/>
      <c r="G66" s="149">
        <v>3147994339</v>
      </c>
    </row>
    <row r="67" spans="1:7" ht="30.75" customHeight="1" x14ac:dyDescent="0.2">
      <c r="A67" s="92"/>
      <c r="B67" s="93"/>
      <c r="C67" s="37" t="s">
        <v>634</v>
      </c>
      <c r="D67" s="37" t="s">
        <v>635</v>
      </c>
      <c r="E67" s="38" t="s">
        <v>630</v>
      </c>
      <c r="F67" s="135" t="s">
        <v>749</v>
      </c>
      <c r="G67" s="149">
        <v>3147994339</v>
      </c>
    </row>
    <row r="68" spans="1:7" ht="30.75" customHeight="1" x14ac:dyDescent="0.2">
      <c r="A68" s="92"/>
      <c r="B68" s="93"/>
      <c r="C68" s="37" t="s">
        <v>636</v>
      </c>
      <c r="D68" s="37" t="s">
        <v>637</v>
      </c>
      <c r="E68" s="38" t="s">
        <v>638</v>
      </c>
      <c r="F68" s="122" t="s">
        <v>748</v>
      </c>
      <c r="G68" s="149"/>
    </row>
    <row r="69" spans="1:7" ht="30.75" customHeight="1" x14ac:dyDescent="0.2">
      <c r="A69" s="92"/>
      <c r="B69" s="93"/>
      <c r="C69" s="37" t="s">
        <v>639</v>
      </c>
      <c r="D69" s="37" t="s">
        <v>640</v>
      </c>
      <c r="E69" s="38" t="s">
        <v>536</v>
      </c>
      <c r="F69" s="136"/>
      <c r="G69" s="149">
        <v>3147994339</v>
      </c>
    </row>
    <row r="70" spans="1:7" ht="36" customHeight="1" x14ac:dyDescent="0.2">
      <c r="A70" s="92"/>
      <c r="B70" s="93"/>
      <c r="C70" s="37" t="s">
        <v>641</v>
      </c>
      <c r="D70" s="37" t="s">
        <v>642</v>
      </c>
      <c r="E70" s="38" t="s">
        <v>643</v>
      </c>
      <c r="F70" s="137" t="s">
        <v>747</v>
      </c>
      <c r="G70" s="149">
        <v>3147994339</v>
      </c>
    </row>
    <row r="71" spans="1:7" ht="45" customHeight="1" x14ac:dyDescent="0.2">
      <c r="A71" s="94"/>
      <c r="B71" s="95"/>
      <c r="C71" s="37" t="s">
        <v>644</v>
      </c>
      <c r="D71" s="41" t="s">
        <v>645</v>
      </c>
      <c r="E71" s="38" t="s">
        <v>646</v>
      </c>
      <c r="F71" s="66" t="s">
        <v>729</v>
      </c>
      <c r="G71" s="149">
        <v>3147994339</v>
      </c>
    </row>
    <row r="72" spans="1:7" ht="32.25" customHeight="1" x14ac:dyDescent="0.2">
      <c r="A72" s="82">
        <v>19</v>
      </c>
      <c r="B72" s="79"/>
      <c r="C72" s="41" t="s">
        <v>647</v>
      </c>
      <c r="D72" s="41" t="s">
        <v>648</v>
      </c>
      <c r="E72" s="38" t="str">
        <f ca="1">IFERROR(__xludf.DUMMYFUNCTION("importrange(""https://docs.google.com/spreadsheets/d/1yw_SVPPvNTJUZbYiM4_iuHkDrsJykjgX74_mnJjsPtk/edit?ts=5c8300c1#gid=781352012"",""PAMPALINDA!E4"")"),"MARTES 8:00 - 9:00 AM Y JUEVES 7:15 - 8:15 AM")</f>
        <v>MARTES 8:00 - 9:00 AM Y JUEVES 7:15 - 8:15 AM</v>
      </c>
      <c r="F72" s="137" t="s">
        <v>746</v>
      </c>
      <c r="G72" s="149">
        <v>3147994339</v>
      </c>
    </row>
    <row r="73" spans="1:7" ht="27.75" customHeight="1" x14ac:dyDescent="0.2">
      <c r="A73" s="78">
        <v>21</v>
      </c>
      <c r="B73" s="79"/>
      <c r="C73" s="40" t="s">
        <v>649</v>
      </c>
      <c r="D73" s="40" t="s">
        <v>650</v>
      </c>
      <c r="E73" s="38" t="str">
        <f ca="1">IFERROR(__xludf.DUMMYFUNCTION("importrange(""https://docs.google.com/spreadsheets/d/1vn66hmCMHkqwqo47BnhCDxHc2z85BK3Vevn-1nTTHxs/edit#gid=1114459871"",""CALIMIO DIA!E4"")"),"LUNES 7:30- 8:30 AM Y MIERCOLES 8:15 - 9:15 AM ")</f>
        <v xml:space="preserve">LUNES 7:30- 8:30 AM Y MIERCOLES 8:15 - 9:15 AM </v>
      </c>
      <c r="F73" s="122" t="s">
        <v>745</v>
      </c>
      <c r="G73" s="149"/>
    </row>
    <row r="74" spans="1:7" ht="36.75" customHeight="1" x14ac:dyDescent="0.2">
      <c r="A74" s="80"/>
      <c r="B74" s="81"/>
      <c r="C74" s="38" t="s">
        <v>651</v>
      </c>
      <c r="D74" s="40" t="s">
        <v>652</v>
      </c>
      <c r="E74" s="38" t="str">
        <f ca="1">IFERROR(__xludf.DUMMYFUNCTION("importrange(""https://docs.google.com/spreadsheets/d/1vn66hmCMHkqwqo47BnhCDxHc2z85BK3Vevn-1nTTHxs/edit#gid=1114459871"",""SOLDEORIENTE!E4"")"),"MARTES Y JUEVES 8:15- 9:15 AM")</f>
        <v>MARTES Y JUEVES 8:15- 9:15 AM</v>
      </c>
      <c r="F74" s="136"/>
      <c r="G74" s="149">
        <v>3147994339</v>
      </c>
    </row>
    <row r="75" spans="1:7" ht="15.75" customHeight="1" x14ac:dyDescent="0.2">
      <c r="A75" s="96" t="s">
        <v>694</v>
      </c>
      <c r="B75" s="105"/>
      <c r="C75" s="59" t="s">
        <v>692</v>
      </c>
      <c r="D75" s="57" t="s">
        <v>693</v>
      </c>
      <c r="E75" s="56" t="s">
        <v>686</v>
      </c>
      <c r="F75" s="138" t="s">
        <v>689</v>
      </c>
      <c r="G75" s="149"/>
    </row>
    <row r="76" spans="1:7" ht="15.75" customHeight="1" x14ac:dyDescent="0.2">
      <c r="A76" s="105"/>
      <c r="B76" s="105"/>
      <c r="C76" s="60" t="s">
        <v>691</v>
      </c>
      <c r="D76" s="54" t="s">
        <v>683</v>
      </c>
      <c r="E76" s="55" t="s">
        <v>687</v>
      </c>
      <c r="F76" s="139"/>
      <c r="G76" s="149">
        <v>3147994339</v>
      </c>
    </row>
    <row r="77" spans="1:7" ht="15.75" customHeight="1" x14ac:dyDescent="0.2">
      <c r="A77" s="105"/>
      <c r="B77" s="105"/>
      <c r="C77" s="61" t="s">
        <v>663</v>
      </c>
      <c r="D77" s="58" t="s">
        <v>664</v>
      </c>
      <c r="E77" s="55" t="s">
        <v>665</v>
      </c>
      <c r="F77" s="140"/>
      <c r="G77" s="149"/>
    </row>
    <row r="78" spans="1:7" ht="15.75" customHeight="1" x14ac:dyDescent="0.2">
      <c r="A78" s="105"/>
      <c r="B78" s="105"/>
      <c r="C78" s="62" t="s">
        <v>680</v>
      </c>
      <c r="D78" s="52" t="s">
        <v>684</v>
      </c>
      <c r="E78" s="52" t="s">
        <v>686</v>
      </c>
      <c r="F78" s="141" t="s">
        <v>690</v>
      </c>
      <c r="G78" s="149"/>
    </row>
    <row r="79" spans="1:7" ht="15.75" customHeight="1" x14ac:dyDescent="0.2">
      <c r="A79" s="105"/>
      <c r="B79" s="105"/>
      <c r="C79" s="58" t="s">
        <v>668</v>
      </c>
      <c r="D79" s="52" t="s">
        <v>669</v>
      </c>
      <c r="E79" s="52" t="s">
        <v>670</v>
      </c>
      <c r="F79" s="142"/>
      <c r="G79" s="149">
        <v>3147994339</v>
      </c>
    </row>
    <row r="80" spans="1:7" ht="15.75" customHeight="1" x14ac:dyDescent="0.2">
      <c r="A80" s="105"/>
      <c r="B80" s="105"/>
      <c r="C80" s="63" t="s">
        <v>681</v>
      </c>
      <c r="D80" s="52" t="s">
        <v>671</v>
      </c>
      <c r="E80" s="53" t="s">
        <v>672</v>
      </c>
      <c r="F80" s="141" t="s">
        <v>744</v>
      </c>
      <c r="G80" s="149"/>
    </row>
    <row r="81" spans="1:7" ht="15.75" customHeight="1" x14ac:dyDescent="0.2">
      <c r="A81" s="105"/>
      <c r="B81" s="105"/>
      <c r="C81" s="63" t="s">
        <v>682</v>
      </c>
      <c r="D81" s="52" t="s">
        <v>674</v>
      </c>
      <c r="E81" s="53" t="s">
        <v>688</v>
      </c>
      <c r="F81" s="143"/>
      <c r="G81" s="149">
        <v>3147994339</v>
      </c>
    </row>
    <row r="82" spans="1:7" ht="15.75" customHeight="1" x14ac:dyDescent="0.2">
      <c r="A82" s="105"/>
      <c r="B82" s="105"/>
      <c r="C82" s="63" t="s">
        <v>673</v>
      </c>
      <c r="D82" s="52" t="s">
        <v>674</v>
      </c>
      <c r="E82" s="53" t="s">
        <v>675</v>
      </c>
      <c r="F82" s="143"/>
      <c r="G82" s="149"/>
    </row>
    <row r="83" spans="1:7" ht="15.75" customHeight="1" x14ac:dyDescent="0.2">
      <c r="A83" s="105"/>
      <c r="B83" s="105"/>
      <c r="C83" s="58" t="s">
        <v>666</v>
      </c>
      <c r="D83" s="50" t="s">
        <v>685</v>
      </c>
      <c r="E83" s="52" t="s">
        <v>667</v>
      </c>
      <c r="F83" s="142"/>
      <c r="G83" s="149"/>
    </row>
    <row r="84" spans="1:7" ht="15.75" customHeight="1" x14ac:dyDescent="0.25">
      <c r="A84" s="96" t="s">
        <v>654</v>
      </c>
      <c r="B84" s="96"/>
      <c r="C84" s="63" t="s">
        <v>695</v>
      </c>
      <c r="D84" s="53" t="s">
        <v>696</v>
      </c>
      <c r="E84" s="53" t="s">
        <v>697</v>
      </c>
      <c r="F84" s="144" t="s">
        <v>743</v>
      </c>
      <c r="G84" s="149">
        <v>3147994339</v>
      </c>
    </row>
    <row r="85" spans="1:7" ht="15.75" customHeight="1" x14ac:dyDescent="0.2">
      <c r="A85" s="96" t="s">
        <v>655</v>
      </c>
      <c r="B85" s="96"/>
      <c r="C85" s="58" t="s">
        <v>656</v>
      </c>
      <c r="D85" s="52" t="s">
        <v>699</v>
      </c>
      <c r="E85" s="52" t="s">
        <v>702</v>
      </c>
      <c r="F85" s="145" t="s">
        <v>706</v>
      </c>
      <c r="G85" s="149"/>
    </row>
    <row r="86" spans="1:7" ht="15.75" customHeight="1" x14ac:dyDescent="0.2">
      <c r="A86" s="96"/>
      <c r="B86" s="96"/>
      <c r="C86" s="58" t="s">
        <v>698</v>
      </c>
      <c r="D86" s="52" t="s">
        <v>700</v>
      </c>
      <c r="E86" s="52" t="s">
        <v>703</v>
      </c>
      <c r="F86" s="145"/>
      <c r="G86" s="149">
        <v>3147994339</v>
      </c>
    </row>
    <row r="87" spans="1:7" ht="15.75" customHeight="1" x14ac:dyDescent="0.2">
      <c r="A87" s="96"/>
      <c r="B87" s="96"/>
      <c r="C87" s="58" t="s">
        <v>657</v>
      </c>
      <c r="D87" s="52" t="s">
        <v>701</v>
      </c>
      <c r="E87" s="52" t="s">
        <v>704</v>
      </c>
      <c r="F87" s="145"/>
      <c r="G87" s="149"/>
    </row>
    <row r="88" spans="1:7" ht="15.75" customHeight="1" x14ac:dyDescent="0.2">
      <c r="A88" s="96"/>
      <c r="B88" s="96"/>
      <c r="C88" s="58" t="s">
        <v>658</v>
      </c>
      <c r="D88" s="52" t="s">
        <v>659</v>
      </c>
      <c r="E88" s="52" t="s">
        <v>705</v>
      </c>
      <c r="F88" s="146"/>
      <c r="G88" s="149"/>
    </row>
    <row r="89" spans="1:7" ht="40.5" customHeight="1" x14ac:dyDescent="0.2">
      <c r="A89" s="106" t="s">
        <v>720</v>
      </c>
      <c r="B89" s="107"/>
      <c r="C89" s="64" t="s">
        <v>660</v>
      </c>
      <c r="D89" s="65" t="s">
        <v>711</v>
      </c>
      <c r="E89" s="53" t="s">
        <v>716</v>
      </c>
      <c r="F89" s="143" t="s">
        <v>742</v>
      </c>
      <c r="G89" s="149"/>
    </row>
    <row r="90" spans="1:7" ht="15.75" customHeight="1" x14ac:dyDescent="0.2">
      <c r="A90" s="108"/>
      <c r="B90" s="109"/>
      <c r="C90" s="53" t="s">
        <v>707</v>
      </c>
      <c r="D90" s="53" t="s">
        <v>712</v>
      </c>
      <c r="E90" s="53" t="s">
        <v>661</v>
      </c>
      <c r="F90" s="147"/>
      <c r="G90" s="149">
        <v>3147994339</v>
      </c>
    </row>
    <row r="91" spans="1:7" ht="15.75" customHeight="1" x14ac:dyDescent="0.2">
      <c r="A91" s="108"/>
      <c r="B91" s="109"/>
      <c r="C91" s="53" t="s">
        <v>708</v>
      </c>
      <c r="D91" s="53" t="s">
        <v>713</v>
      </c>
      <c r="E91" s="53" t="s">
        <v>717</v>
      </c>
      <c r="F91" s="147"/>
      <c r="G91" s="149"/>
    </row>
    <row r="92" spans="1:7" ht="15.75" customHeight="1" x14ac:dyDescent="0.2">
      <c r="A92" s="108"/>
      <c r="B92" s="109"/>
      <c r="C92" s="53" t="s">
        <v>709</v>
      </c>
      <c r="D92" s="53" t="s">
        <v>714</v>
      </c>
      <c r="E92" s="53" t="s">
        <v>718</v>
      </c>
      <c r="F92" s="147"/>
      <c r="G92" s="149"/>
    </row>
    <row r="93" spans="1:7" ht="15.75" customHeight="1" x14ac:dyDescent="0.2">
      <c r="A93" s="108"/>
      <c r="B93" s="109"/>
      <c r="C93" s="53" t="s">
        <v>710</v>
      </c>
      <c r="D93" s="53" t="s">
        <v>715</v>
      </c>
      <c r="E93" s="53" t="s">
        <v>719</v>
      </c>
      <c r="F93" s="148"/>
      <c r="G93" s="149"/>
    </row>
    <row r="94" spans="1:7" ht="35.25" customHeight="1" x14ac:dyDescent="0.2">
      <c r="A94" s="110" t="s">
        <v>653</v>
      </c>
      <c r="B94" s="111"/>
      <c r="C94" s="63" t="s">
        <v>721</v>
      </c>
      <c r="D94" s="53" t="s">
        <v>724</v>
      </c>
      <c r="E94" s="64" t="s">
        <v>726</v>
      </c>
      <c r="F94" s="143" t="s">
        <v>741</v>
      </c>
      <c r="G94" s="149"/>
    </row>
    <row r="95" spans="1:7" ht="15.75" customHeight="1" x14ac:dyDescent="0.2">
      <c r="A95" s="112"/>
      <c r="B95" s="113"/>
      <c r="C95" s="63" t="s">
        <v>722</v>
      </c>
      <c r="D95" s="53" t="s">
        <v>725</v>
      </c>
      <c r="E95" s="53" t="s">
        <v>727</v>
      </c>
      <c r="F95" s="147"/>
      <c r="G95" s="149">
        <v>3147994339</v>
      </c>
    </row>
    <row r="96" spans="1:7" ht="15.75" customHeight="1" x14ac:dyDescent="0.2">
      <c r="A96" s="114"/>
      <c r="B96" s="115"/>
      <c r="C96" s="63" t="s">
        <v>723</v>
      </c>
      <c r="D96" s="53" t="s">
        <v>662</v>
      </c>
      <c r="E96" s="53" t="s">
        <v>728</v>
      </c>
      <c r="F96" s="148"/>
      <c r="G96" s="149"/>
    </row>
    <row r="97" spans="1:6" ht="15.75" customHeight="1" x14ac:dyDescent="0.2">
      <c r="A97" s="34"/>
      <c r="B97" s="34"/>
      <c r="C97" s="34"/>
      <c r="D97" s="34"/>
      <c r="E97" s="34"/>
      <c r="F97" s="34"/>
    </row>
    <row r="98" spans="1:6" ht="15.75" customHeight="1" x14ac:dyDescent="0.2">
      <c r="A98" s="34"/>
      <c r="B98" s="34"/>
      <c r="C98" s="34"/>
      <c r="D98" s="34"/>
      <c r="E98" s="34"/>
      <c r="F98" s="34"/>
    </row>
    <row r="99" spans="1:6" ht="15.75" customHeight="1" x14ac:dyDescent="0.2">
      <c r="A99" s="34"/>
      <c r="B99" s="34"/>
      <c r="C99" s="34"/>
      <c r="D99" s="34"/>
      <c r="E99" s="34"/>
      <c r="F99" s="34"/>
    </row>
    <row r="100" spans="1:6" ht="15.75" customHeight="1" x14ac:dyDescent="0.2">
      <c r="A100" s="34"/>
      <c r="B100" s="34"/>
      <c r="C100" s="34"/>
      <c r="D100" s="34"/>
      <c r="E100" s="34"/>
      <c r="F100" s="34"/>
    </row>
    <row r="101" spans="1:6" ht="15.75" customHeight="1" x14ac:dyDescent="0.2">
      <c r="A101" s="34"/>
      <c r="B101" s="34"/>
      <c r="C101" s="34"/>
      <c r="D101" s="34"/>
      <c r="E101" s="34"/>
      <c r="F101" s="34"/>
    </row>
    <row r="102" spans="1:6" ht="15.75" customHeight="1" x14ac:dyDescent="0.2">
      <c r="A102" s="34"/>
      <c r="B102" s="34"/>
      <c r="C102" s="34"/>
      <c r="D102" s="34"/>
      <c r="E102" s="34"/>
      <c r="F102" s="34"/>
    </row>
    <row r="103" spans="1:6" ht="15.75" customHeight="1" x14ac:dyDescent="0.2">
      <c r="A103" s="34"/>
      <c r="B103" s="34"/>
      <c r="C103" s="34"/>
      <c r="D103" s="34"/>
      <c r="E103" s="34"/>
      <c r="F103" s="34"/>
    </row>
    <row r="104" spans="1:6" ht="15.75" customHeight="1" x14ac:dyDescent="0.2">
      <c r="A104" s="34"/>
      <c r="B104" s="34"/>
      <c r="C104" s="34"/>
      <c r="D104" s="34"/>
      <c r="E104" s="34"/>
      <c r="F104" s="34"/>
    </row>
    <row r="105" spans="1:6" ht="15.75" customHeight="1" x14ac:dyDescent="0.2">
      <c r="A105" s="34"/>
      <c r="B105" s="34"/>
      <c r="C105" s="34"/>
      <c r="D105" s="34"/>
      <c r="E105" s="34"/>
      <c r="F105" s="34"/>
    </row>
    <row r="106" spans="1:6" ht="15.75" customHeight="1" x14ac:dyDescent="0.2">
      <c r="A106" s="34"/>
      <c r="B106" s="34"/>
      <c r="C106" s="34"/>
      <c r="D106" s="34"/>
      <c r="E106" s="34"/>
      <c r="F106" s="34"/>
    </row>
    <row r="107" spans="1:6" ht="15.75" customHeight="1" x14ac:dyDescent="0.2">
      <c r="A107" s="34"/>
      <c r="B107" s="34"/>
      <c r="C107" s="34"/>
      <c r="D107" s="34"/>
      <c r="E107" s="34"/>
      <c r="F107" s="34"/>
    </row>
    <row r="108" spans="1:6" ht="15.75" customHeight="1" x14ac:dyDescent="0.2">
      <c r="A108" s="34"/>
      <c r="B108" s="34"/>
      <c r="C108" s="34"/>
      <c r="D108" s="34"/>
      <c r="E108" s="34"/>
      <c r="F108" s="34"/>
    </row>
    <row r="109" spans="1:6" ht="15.75" customHeight="1" x14ac:dyDescent="0.2">
      <c r="A109" s="34"/>
      <c r="B109" s="34"/>
      <c r="C109" s="34"/>
      <c r="D109" s="34"/>
      <c r="E109" s="34"/>
      <c r="F109" s="34"/>
    </row>
    <row r="110" spans="1:6" ht="15.75" customHeight="1" x14ac:dyDescent="0.2">
      <c r="A110" s="34"/>
      <c r="B110" s="34"/>
      <c r="C110" s="34"/>
      <c r="D110" s="34"/>
      <c r="E110" s="34"/>
      <c r="F110" s="34"/>
    </row>
    <row r="111" spans="1:6" ht="15.75" customHeight="1" x14ac:dyDescent="0.2">
      <c r="A111" s="34"/>
      <c r="B111" s="34"/>
      <c r="C111" s="34"/>
      <c r="D111" s="34"/>
      <c r="E111" s="34"/>
      <c r="F111" s="34"/>
    </row>
    <row r="112" spans="1:6" ht="15.75" customHeight="1" x14ac:dyDescent="0.2">
      <c r="A112" s="34"/>
      <c r="B112" s="34"/>
      <c r="C112" s="34"/>
      <c r="D112" s="34"/>
      <c r="E112" s="34"/>
      <c r="F112" s="34"/>
    </row>
    <row r="113" spans="1:6" ht="15.75" customHeight="1" x14ac:dyDescent="0.2">
      <c r="A113" s="34"/>
      <c r="B113" s="34"/>
      <c r="C113" s="34"/>
      <c r="D113" s="34"/>
      <c r="E113" s="34"/>
      <c r="F113" s="34"/>
    </row>
    <row r="114" spans="1:6" ht="15.75" customHeight="1" x14ac:dyDescent="0.2">
      <c r="A114" s="34"/>
      <c r="B114" s="34"/>
      <c r="C114" s="34"/>
      <c r="D114" s="34"/>
      <c r="E114" s="34"/>
      <c r="F114" s="34"/>
    </row>
    <row r="115" spans="1:6" ht="15.75" customHeight="1" x14ac:dyDescent="0.2">
      <c r="A115" s="34"/>
      <c r="B115" s="34"/>
      <c r="C115" s="34"/>
      <c r="D115" s="34"/>
      <c r="E115" s="34"/>
      <c r="F115" s="34"/>
    </row>
    <row r="116" spans="1:6" ht="15.75" customHeight="1" x14ac:dyDescent="0.2">
      <c r="A116" s="34"/>
      <c r="B116" s="34"/>
      <c r="C116" s="34"/>
      <c r="D116" s="34"/>
      <c r="E116" s="34"/>
      <c r="F116" s="34"/>
    </row>
    <row r="117" spans="1:6" ht="15.75" customHeight="1" x14ac:dyDescent="0.2">
      <c r="A117" s="34"/>
      <c r="B117" s="34"/>
      <c r="C117" s="34"/>
      <c r="D117" s="34"/>
      <c r="E117" s="34"/>
      <c r="F117" s="34"/>
    </row>
    <row r="118" spans="1:6" ht="15.75" customHeight="1" x14ac:dyDescent="0.2">
      <c r="A118" s="34"/>
      <c r="B118" s="34"/>
      <c r="C118" s="34"/>
      <c r="D118" s="34"/>
      <c r="E118" s="34"/>
      <c r="F118" s="34"/>
    </row>
    <row r="119" spans="1:6" ht="15.75" customHeight="1" x14ac:dyDescent="0.2">
      <c r="A119" s="34"/>
      <c r="B119" s="34"/>
      <c r="C119" s="34"/>
      <c r="D119" s="34"/>
      <c r="E119" s="34"/>
      <c r="F119" s="34"/>
    </row>
    <row r="120" spans="1:6" ht="15.75" customHeight="1" x14ac:dyDescent="0.2">
      <c r="A120" s="34"/>
      <c r="B120" s="34"/>
      <c r="C120" s="34"/>
      <c r="D120" s="34"/>
      <c r="E120" s="34"/>
      <c r="F120" s="34"/>
    </row>
    <row r="121" spans="1:6" ht="15.75" customHeight="1" x14ac:dyDescent="0.2">
      <c r="A121" s="34"/>
      <c r="B121" s="34"/>
      <c r="C121" s="34"/>
      <c r="D121" s="34"/>
      <c r="E121" s="34"/>
      <c r="F121" s="34"/>
    </row>
    <row r="122" spans="1:6" ht="15.75" customHeight="1" x14ac:dyDescent="0.2">
      <c r="A122" s="34"/>
      <c r="B122" s="34"/>
      <c r="C122" s="34"/>
      <c r="D122" s="34"/>
      <c r="E122" s="34"/>
      <c r="F122" s="34"/>
    </row>
    <row r="123" spans="1:6" ht="15.75" customHeight="1" x14ac:dyDescent="0.2">
      <c r="A123" s="34"/>
      <c r="B123" s="34"/>
      <c r="C123" s="34"/>
      <c r="D123" s="34"/>
      <c r="E123" s="34"/>
      <c r="F123" s="34"/>
    </row>
    <row r="124" spans="1:6" ht="15.75" customHeight="1" x14ac:dyDescent="0.2">
      <c r="A124" s="34"/>
      <c r="B124" s="34"/>
      <c r="C124" s="34"/>
      <c r="D124" s="34"/>
      <c r="E124" s="34"/>
      <c r="F124" s="34"/>
    </row>
    <row r="125" spans="1:6" ht="15.75" customHeight="1" x14ac:dyDescent="0.2">
      <c r="A125" s="34"/>
      <c r="B125" s="34"/>
      <c r="C125" s="34"/>
      <c r="D125" s="34"/>
      <c r="E125" s="34"/>
      <c r="F125" s="34"/>
    </row>
    <row r="126" spans="1:6" ht="15.75" customHeight="1" x14ac:dyDescent="0.2">
      <c r="A126" s="34"/>
      <c r="B126" s="34"/>
      <c r="C126" s="34"/>
      <c r="D126" s="34"/>
      <c r="E126" s="34"/>
      <c r="F126" s="34"/>
    </row>
    <row r="127" spans="1:6" ht="15.75" customHeight="1" x14ac:dyDescent="0.2">
      <c r="A127" s="34"/>
      <c r="B127" s="34"/>
      <c r="C127" s="34"/>
      <c r="D127" s="34"/>
      <c r="E127" s="34"/>
      <c r="F127" s="34"/>
    </row>
    <row r="128" spans="1:6" ht="15.75" customHeight="1" x14ac:dyDescent="0.2">
      <c r="A128" s="34"/>
      <c r="B128" s="34"/>
      <c r="C128" s="34"/>
      <c r="D128" s="34"/>
      <c r="E128" s="34"/>
      <c r="F128" s="34"/>
    </row>
    <row r="129" spans="1:6" ht="15.75" customHeight="1" x14ac:dyDescent="0.2">
      <c r="A129" s="34"/>
      <c r="B129" s="34"/>
      <c r="C129" s="34"/>
      <c r="D129" s="34"/>
      <c r="E129" s="34"/>
      <c r="F129" s="34"/>
    </row>
    <row r="130" spans="1:6" ht="15.75" customHeight="1" x14ac:dyDescent="0.2">
      <c r="A130" s="34"/>
      <c r="B130" s="34"/>
      <c r="C130" s="34"/>
      <c r="D130" s="34"/>
      <c r="E130" s="34"/>
      <c r="F130" s="34"/>
    </row>
    <row r="131" spans="1:6" ht="15.75" customHeight="1" x14ac:dyDescent="0.2">
      <c r="A131" s="34"/>
      <c r="B131" s="34"/>
      <c r="C131" s="34"/>
      <c r="D131" s="34"/>
      <c r="E131" s="34"/>
      <c r="F131" s="34"/>
    </row>
    <row r="132" spans="1:6" ht="15.75" customHeight="1" x14ac:dyDescent="0.2">
      <c r="A132" s="34"/>
      <c r="B132" s="34"/>
      <c r="C132" s="34"/>
      <c r="D132" s="34"/>
      <c r="E132" s="34"/>
      <c r="F132" s="34"/>
    </row>
    <row r="133" spans="1:6" ht="15.75" customHeight="1" x14ac:dyDescent="0.2">
      <c r="A133" s="34"/>
      <c r="B133" s="34"/>
      <c r="C133" s="34"/>
      <c r="D133" s="34"/>
      <c r="E133" s="34"/>
      <c r="F133" s="34"/>
    </row>
    <row r="134" spans="1:6" ht="15.75" customHeight="1" x14ac:dyDescent="0.2">
      <c r="A134" s="34"/>
      <c r="B134" s="34"/>
      <c r="C134" s="34"/>
      <c r="D134" s="34"/>
      <c r="E134" s="34"/>
      <c r="F134" s="34"/>
    </row>
    <row r="135" spans="1:6" ht="15.75" customHeight="1" x14ac:dyDescent="0.2">
      <c r="A135" s="34"/>
      <c r="B135" s="34"/>
      <c r="C135" s="34"/>
      <c r="D135" s="34"/>
      <c r="E135" s="34"/>
      <c r="F135" s="34"/>
    </row>
    <row r="136" spans="1:6" ht="15.75" customHeight="1" x14ac:dyDescent="0.2">
      <c r="A136" s="34"/>
      <c r="B136" s="34"/>
      <c r="C136" s="34"/>
      <c r="D136" s="34"/>
      <c r="E136" s="34"/>
      <c r="F136" s="34"/>
    </row>
    <row r="137" spans="1:6" ht="15.75" customHeight="1" x14ac:dyDescent="0.2">
      <c r="A137" s="34"/>
      <c r="B137" s="34"/>
      <c r="C137" s="34"/>
      <c r="D137" s="34"/>
      <c r="E137" s="34"/>
      <c r="F137" s="34"/>
    </row>
    <row r="138" spans="1:6" ht="15.75" customHeight="1" x14ac:dyDescent="0.2">
      <c r="A138" s="34"/>
      <c r="B138" s="34"/>
      <c r="C138" s="34"/>
      <c r="D138" s="34"/>
      <c r="E138" s="34"/>
      <c r="F138" s="34"/>
    </row>
    <row r="139" spans="1:6" ht="15.75" customHeight="1" x14ac:dyDescent="0.2">
      <c r="A139" s="34"/>
      <c r="B139" s="34"/>
      <c r="C139" s="34"/>
      <c r="D139" s="34"/>
      <c r="E139" s="34"/>
      <c r="F139" s="34"/>
    </row>
    <row r="140" spans="1:6" ht="15.75" customHeight="1" x14ac:dyDescent="0.2">
      <c r="A140" s="34"/>
      <c r="B140" s="34"/>
      <c r="C140" s="34"/>
      <c r="D140" s="34"/>
      <c r="E140" s="34"/>
      <c r="F140" s="34"/>
    </row>
    <row r="141" spans="1:6" ht="15.75" customHeight="1" x14ac:dyDescent="0.2">
      <c r="A141" s="34"/>
      <c r="B141" s="34"/>
      <c r="C141" s="34"/>
      <c r="D141" s="34"/>
      <c r="E141" s="34"/>
      <c r="F141" s="34"/>
    </row>
    <row r="142" spans="1:6" ht="15.75" customHeight="1" x14ac:dyDescent="0.2">
      <c r="A142" s="34"/>
      <c r="B142" s="34"/>
      <c r="C142" s="34"/>
      <c r="D142" s="34"/>
      <c r="E142" s="34"/>
      <c r="F142" s="34"/>
    </row>
    <row r="143" spans="1:6" ht="15.75" customHeight="1" x14ac:dyDescent="0.2">
      <c r="A143" s="34"/>
      <c r="B143" s="34"/>
      <c r="C143" s="34"/>
      <c r="D143" s="34"/>
      <c r="E143" s="34"/>
      <c r="F143" s="34"/>
    </row>
    <row r="144" spans="1:6" ht="15.75" customHeight="1" x14ac:dyDescent="0.2">
      <c r="A144" s="34"/>
      <c r="B144" s="34"/>
      <c r="C144" s="34"/>
      <c r="D144" s="34"/>
      <c r="E144" s="34"/>
      <c r="F144" s="34"/>
    </row>
    <row r="145" spans="1:6" ht="15.75" customHeight="1" x14ac:dyDescent="0.2">
      <c r="A145" s="34"/>
      <c r="B145" s="34"/>
      <c r="C145" s="34"/>
      <c r="D145" s="34"/>
      <c r="E145" s="34"/>
      <c r="F145" s="34"/>
    </row>
    <row r="146" spans="1:6" ht="15.75" customHeight="1" x14ac:dyDescent="0.2">
      <c r="A146" s="34"/>
      <c r="B146" s="34"/>
      <c r="C146" s="34"/>
      <c r="D146" s="34"/>
      <c r="E146" s="34"/>
      <c r="F146" s="34"/>
    </row>
    <row r="147" spans="1:6" ht="15.75" customHeight="1" x14ac:dyDescent="0.2">
      <c r="A147" s="34"/>
      <c r="B147" s="34"/>
      <c r="C147" s="34"/>
      <c r="D147" s="34"/>
      <c r="E147" s="34"/>
      <c r="F147" s="34"/>
    </row>
    <row r="148" spans="1:6" ht="15.75" customHeight="1" x14ac:dyDescent="0.2">
      <c r="A148" s="34"/>
      <c r="B148" s="34"/>
      <c r="C148" s="34"/>
      <c r="D148" s="34"/>
      <c r="E148" s="34"/>
      <c r="F148" s="34"/>
    </row>
    <row r="149" spans="1:6" ht="15.75" customHeight="1" x14ac:dyDescent="0.2">
      <c r="A149" s="34"/>
      <c r="B149" s="34"/>
      <c r="C149" s="34"/>
      <c r="D149" s="34"/>
      <c r="E149" s="34"/>
      <c r="F149" s="34"/>
    </row>
    <row r="150" spans="1:6" ht="15.75" customHeight="1" x14ac:dyDescent="0.2">
      <c r="A150" s="34"/>
      <c r="B150" s="34"/>
      <c r="C150" s="34"/>
      <c r="D150" s="34"/>
      <c r="E150" s="34"/>
      <c r="F150" s="34"/>
    </row>
    <row r="151" spans="1:6" ht="15.75" customHeight="1" x14ac:dyDescent="0.2">
      <c r="A151" s="34"/>
      <c r="B151" s="34"/>
      <c r="C151" s="34"/>
      <c r="D151" s="34"/>
      <c r="E151" s="34"/>
      <c r="F151" s="34"/>
    </row>
    <row r="152" spans="1:6" ht="15.75" customHeight="1" x14ac:dyDescent="0.2">
      <c r="A152" s="34"/>
      <c r="B152" s="34"/>
      <c r="C152" s="34"/>
      <c r="D152" s="34"/>
      <c r="E152" s="34"/>
      <c r="F152" s="34"/>
    </row>
    <row r="153" spans="1:6" ht="15.75" customHeight="1" x14ac:dyDescent="0.2">
      <c r="A153" s="34"/>
      <c r="B153" s="34"/>
      <c r="C153" s="34"/>
      <c r="D153" s="34"/>
      <c r="E153" s="34"/>
      <c r="F153" s="34"/>
    </row>
    <row r="154" spans="1:6" ht="15.75" customHeight="1" x14ac:dyDescent="0.2">
      <c r="A154" s="34"/>
      <c r="B154" s="34"/>
      <c r="C154" s="34"/>
      <c r="D154" s="34"/>
      <c r="E154" s="34"/>
      <c r="F154" s="34"/>
    </row>
    <row r="155" spans="1:6" ht="15.75" customHeight="1" x14ac:dyDescent="0.2">
      <c r="A155" s="34"/>
      <c r="B155" s="34"/>
      <c r="C155" s="34"/>
      <c r="D155" s="34"/>
      <c r="E155" s="34"/>
      <c r="F155" s="34"/>
    </row>
    <row r="156" spans="1:6" ht="15.75" customHeight="1" x14ac:dyDescent="0.2">
      <c r="A156" s="34"/>
      <c r="B156" s="34"/>
      <c r="C156" s="34"/>
      <c r="D156" s="34"/>
      <c r="E156" s="34"/>
      <c r="F156" s="34"/>
    </row>
    <row r="157" spans="1:6" ht="15.75" customHeight="1" x14ac:dyDescent="0.2">
      <c r="A157" s="34"/>
      <c r="B157" s="34"/>
      <c r="C157" s="34"/>
      <c r="D157" s="34"/>
      <c r="E157" s="34"/>
      <c r="F157" s="34"/>
    </row>
    <row r="158" spans="1:6" ht="15.75" customHeight="1" x14ac:dyDescent="0.2">
      <c r="A158" s="34"/>
      <c r="B158" s="34"/>
      <c r="C158" s="34"/>
      <c r="D158" s="34"/>
      <c r="E158" s="34"/>
      <c r="F158" s="34"/>
    </row>
    <row r="159" spans="1:6" ht="15.75" customHeight="1" x14ac:dyDescent="0.2">
      <c r="A159" s="34"/>
      <c r="B159" s="34"/>
      <c r="C159" s="34"/>
      <c r="D159" s="34"/>
      <c r="E159" s="34"/>
      <c r="F159" s="34"/>
    </row>
    <row r="160" spans="1:6" ht="15.75" customHeight="1" x14ac:dyDescent="0.2">
      <c r="A160" s="34"/>
      <c r="B160" s="34"/>
      <c r="C160" s="34"/>
      <c r="D160" s="34"/>
      <c r="E160" s="34"/>
      <c r="F160" s="34"/>
    </row>
    <row r="161" spans="1:6" ht="15.75" customHeight="1" x14ac:dyDescent="0.2">
      <c r="A161" s="34"/>
      <c r="B161" s="34"/>
      <c r="C161" s="34"/>
      <c r="D161" s="34"/>
      <c r="E161" s="34"/>
      <c r="F161" s="34"/>
    </row>
    <row r="162" spans="1:6" ht="15.75" customHeight="1" x14ac:dyDescent="0.2">
      <c r="A162" s="34"/>
      <c r="B162" s="34"/>
      <c r="C162" s="34"/>
      <c r="D162" s="34"/>
      <c r="E162" s="34"/>
      <c r="F162" s="34"/>
    </row>
    <row r="163" spans="1:6" ht="15.75" customHeight="1" x14ac:dyDescent="0.2">
      <c r="A163" s="34"/>
      <c r="B163" s="34"/>
      <c r="C163" s="34"/>
      <c r="D163" s="34"/>
      <c r="E163" s="34"/>
      <c r="F163" s="34"/>
    </row>
    <row r="164" spans="1:6" ht="15.75" customHeight="1" x14ac:dyDescent="0.2">
      <c r="A164" s="34"/>
      <c r="B164" s="34"/>
      <c r="C164" s="34"/>
      <c r="D164" s="34"/>
      <c r="E164" s="34"/>
      <c r="F164" s="34"/>
    </row>
    <row r="165" spans="1:6" ht="15.75" customHeight="1" x14ac:dyDescent="0.2">
      <c r="A165" s="34"/>
      <c r="B165" s="34"/>
      <c r="C165" s="34"/>
      <c r="D165" s="34"/>
      <c r="E165" s="34"/>
      <c r="F165" s="34"/>
    </row>
    <row r="166" spans="1:6" ht="15.75" customHeight="1" x14ac:dyDescent="0.2">
      <c r="A166" s="34"/>
      <c r="B166" s="34"/>
      <c r="C166" s="34"/>
      <c r="D166" s="34"/>
      <c r="E166" s="34"/>
      <c r="F166" s="34"/>
    </row>
    <row r="167" spans="1:6" ht="15.75" customHeight="1" x14ac:dyDescent="0.2">
      <c r="A167" s="34"/>
      <c r="B167" s="34"/>
      <c r="C167" s="34"/>
      <c r="D167" s="34"/>
      <c r="E167" s="34"/>
      <c r="F167" s="34"/>
    </row>
    <row r="168" spans="1:6" ht="15.75" customHeight="1" x14ac:dyDescent="0.2">
      <c r="A168" s="34"/>
      <c r="B168" s="34"/>
      <c r="C168" s="34"/>
      <c r="D168" s="34"/>
      <c r="E168" s="34"/>
      <c r="F168" s="34"/>
    </row>
    <row r="169" spans="1:6" ht="15.75" customHeight="1" x14ac:dyDescent="0.2">
      <c r="A169" s="34"/>
      <c r="B169" s="34"/>
      <c r="C169" s="34"/>
      <c r="D169" s="34"/>
      <c r="E169" s="34"/>
      <c r="F169" s="34"/>
    </row>
    <row r="170" spans="1:6" ht="15.75" customHeight="1" x14ac:dyDescent="0.2">
      <c r="A170" s="34"/>
      <c r="B170" s="34"/>
      <c r="C170" s="34"/>
      <c r="D170" s="34"/>
      <c r="E170" s="34"/>
      <c r="F170" s="34"/>
    </row>
    <row r="171" spans="1:6" ht="15.75" customHeight="1" x14ac:dyDescent="0.2">
      <c r="A171" s="34"/>
      <c r="B171" s="34"/>
      <c r="C171" s="34"/>
      <c r="D171" s="34"/>
      <c r="E171" s="34"/>
      <c r="F171" s="34"/>
    </row>
    <row r="172" spans="1:6" ht="15.75" customHeight="1" x14ac:dyDescent="0.2">
      <c r="A172" s="34"/>
      <c r="B172" s="34"/>
      <c r="C172" s="34"/>
      <c r="D172" s="34"/>
      <c r="E172" s="34"/>
      <c r="F172" s="34"/>
    </row>
    <row r="173" spans="1:6" ht="15.75" customHeight="1" x14ac:dyDescent="0.2">
      <c r="A173" s="34"/>
      <c r="B173" s="34"/>
      <c r="C173" s="34"/>
      <c r="D173" s="34"/>
      <c r="E173" s="34"/>
      <c r="F173" s="34"/>
    </row>
    <row r="174" spans="1:6" ht="15.75" customHeight="1" x14ac:dyDescent="0.2">
      <c r="A174" s="34"/>
      <c r="B174" s="34"/>
      <c r="C174" s="34"/>
      <c r="D174" s="34"/>
      <c r="E174" s="34"/>
      <c r="F174" s="34"/>
    </row>
    <row r="175" spans="1:6" ht="15.75" customHeight="1" x14ac:dyDescent="0.2">
      <c r="A175" s="34"/>
      <c r="B175" s="34"/>
      <c r="C175" s="34"/>
      <c r="D175" s="34"/>
      <c r="E175" s="34"/>
      <c r="F175" s="34"/>
    </row>
    <row r="176" spans="1:6" ht="15.75" customHeight="1" x14ac:dyDescent="0.2">
      <c r="A176" s="34"/>
      <c r="B176" s="34"/>
      <c r="C176" s="34"/>
      <c r="D176" s="34"/>
      <c r="E176" s="34"/>
      <c r="F176" s="34"/>
    </row>
    <row r="177" spans="1:6" ht="15.75" customHeight="1" x14ac:dyDescent="0.2">
      <c r="A177" s="34"/>
      <c r="B177" s="34"/>
      <c r="C177" s="34"/>
      <c r="D177" s="34"/>
      <c r="E177" s="34"/>
      <c r="F177" s="34"/>
    </row>
    <row r="178" spans="1:6" ht="15.75" customHeight="1" x14ac:dyDescent="0.2">
      <c r="A178" s="34"/>
      <c r="B178" s="34"/>
      <c r="C178" s="34"/>
      <c r="D178" s="34"/>
      <c r="E178" s="34"/>
      <c r="F178" s="34"/>
    </row>
    <row r="179" spans="1:6" ht="15.75" customHeight="1" x14ac:dyDescent="0.2">
      <c r="A179" s="34"/>
      <c r="B179" s="34"/>
      <c r="C179" s="34"/>
      <c r="D179" s="34"/>
      <c r="E179" s="34"/>
      <c r="F179" s="34"/>
    </row>
    <row r="180" spans="1:6" ht="15.75" customHeight="1" x14ac:dyDescent="0.2">
      <c r="A180" s="34"/>
      <c r="B180" s="34"/>
      <c r="C180" s="34"/>
      <c r="D180" s="34"/>
      <c r="E180" s="34"/>
      <c r="F180" s="34"/>
    </row>
    <row r="181" spans="1:6" ht="15.75" customHeight="1" x14ac:dyDescent="0.2">
      <c r="A181" s="34"/>
      <c r="B181" s="34"/>
      <c r="C181" s="34"/>
      <c r="D181" s="34"/>
      <c r="E181" s="34"/>
      <c r="F181" s="34"/>
    </row>
    <row r="182" spans="1:6" ht="15.75" customHeight="1" x14ac:dyDescent="0.2">
      <c r="A182" s="34"/>
      <c r="B182" s="34"/>
      <c r="C182" s="34"/>
      <c r="D182" s="34"/>
      <c r="E182" s="34"/>
      <c r="F182" s="34"/>
    </row>
    <row r="183" spans="1:6" ht="15.75" customHeight="1" x14ac:dyDescent="0.2">
      <c r="A183" s="34"/>
      <c r="B183" s="34"/>
      <c r="C183" s="34"/>
      <c r="D183" s="34"/>
      <c r="E183" s="34"/>
      <c r="F183" s="34"/>
    </row>
    <row r="184" spans="1:6" ht="15.75" customHeight="1" x14ac:dyDescent="0.2">
      <c r="A184" s="34"/>
      <c r="B184" s="34"/>
      <c r="C184" s="34"/>
      <c r="D184" s="34"/>
      <c r="E184" s="34"/>
      <c r="F184" s="34"/>
    </row>
    <row r="185" spans="1:6" ht="15.75" customHeight="1" x14ac:dyDescent="0.2">
      <c r="A185" s="34"/>
      <c r="B185" s="34"/>
      <c r="C185" s="34"/>
      <c r="D185" s="34"/>
      <c r="E185" s="34"/>
      <c r="F185" s="34"/>
    </row>
    <row r="186" spans="1:6" ht="15.75" customHeight="1" x14ac:dyDescent="0.2">
      <c r="A186" s="34"/>
      <c r="B186" s="34"/>
      <c r="C186" s="34"/>
      <c r="D186" s="34"/>
      <c r="E186" s="34"/>
      <c r="F186" s="34"/>
    </row>
    <row r="187" spans="1:6" ht="15.75" customHeight="1" x14ac:dyDescent="0.2">
      <c r="A187" s="34"/>
      <c r="B187" s="34"/>
      <c r="C187" s="34"/>
      <c r="D187" s="34"/>
      <c r="E187" s="34"/>
      <c r="F187" s="34"/>
    </row>
    <row r="188" spans="1:6" ht="15.75" customHeight="1" x14ac:dyDescent="0.2">
      <c r="A188" s="34"/>
      <c r="B188" s="34"/>
      <c r="C188" s="34"/>
      <c r="D188" s="34"/>
      <c r="E188" s="34"/>
      <c r="F188" s="34"/>
    </row>
    <row r="189" spans="1:6" ht="15.75" customHeight="1" x14ac:dyDescent="0.2">
      <c r="A189" s="34"/>
      <c r="B189" s="34"/>
      <c r="C189" s="34"/>
      <c r="D189" s="34"/>
      <c r="E189" s="34"/>
      <c r="F189" s="34"/>
    </row>
    <row r="190" spans="1:6" ht="15.75" customHeight="1" x14ac:dyDescent="0.2">
      <c r="A190" s="34"/>
      <c r="B190" s="34"/>
      <c r="C190" s="34"/>
      <c r="D190" s="34"/>
      <c r="E190" s="34"/>
      <c r="F190" s="34"/>
    </row>
    <row r="191" spans="1:6" ht="15.75" customHeight="1" x14ac:dyDescent="0.2">
      <c r="A191" s="34"/>
      <c r="B191" s="34"/>
      <c r="C191" s="34"/>
      <c r="D191" s="34"/>
      <c r="E191" s="34"/>
      <c r="F191" s="34"/>
    </row>
    <row r="192" spans="1:6" ht="15.75" customHeight="1" x14ac:dyDescent="0.2">
      <c r="A192" s="34"/>
      <c r="B192" s="34"/>
      <c r="C192" s="34"/>
      <c r="D192" s="34"/>
      <c r="E192" s="34"/>
      <c r="F192" s="34"/>
    </row>
    <row r="193" spans="1:6" ht="15.75" customHeight="1" x14ac:dyDescent="0.2">
      <c r="A193" s="34"/>
      <c r="B193" s="34"/>
      <c r="C193" s="34"/>
      <c r="D193" s="34"/>
      <c r="E193" s="34"/>
      <c r="F193" s="34"/>
    </row>
    <row r="194" spans="1:6" ht="15.75" customHeight="1" x14ac:dyDescent="0.2">
      <c r="A194" s="34"/>
      <c r="B194" s="34"/>
      <c r="C194" s="34"/>
      <c r="D194" s="34"/>
      <c r="E194" s="34"/>
      <c r="F194" s="34"/>
    </row>
    <row r="195" spans="1:6" ht="15.75" customHeight="1" x14ac:dyDescent="0.2">
      <c r="A195" s="34"/>
      <c r="B195" s="34"/>
      <c r="C195" s="34"/>
      <c r="D195" s="34"/>
      <c r="E195" s="34"/>
      <c r="F195" s="34"/>
    </row>
    <row r="196" spans="1:6" ht="15.75" customHeight="1" x14ac:dyDescent="0.2">
      <c r="A196" s="34"/>
      <c r="B196" s="34"/>
      <c r="C196" s="34"/>
      <c r="D196" s="34"/>
      <c r="E196" s="34"/>
      <c r="F196" s="34"/>
    </row>
    <row r="197" spans="1:6" ht="15.75" customHeight="1" x14ac:dyDescent="0.2">
      <c r="A197" s="34"/>
      <c r="B197" s="34"/>
      <c r="C197" s="34"/>
      <c r="D197" s="34"/>
      <c r="E197" s="34"/>
      <c r="F197" s="34"/>
    </row>
    <row r="198" spans="1:6" ht="15.75" customHeight="1" x14ac:dyDescent="0.2">
      <c r="A198" s="34"/>
      <c r="B198" s="34"/>
      <c r="C198" s="34"/>
      <c r="D198" s="34"/>
      <c r="E198" s="34"/>
      <c r="F198" s="34"/>
    </row>
    <row r="199" spans="1:6" ht="15.75" customHeight="1" x14ac:dyDescent="0.2">
      <c r="A199" s="34"/>
      <c r="B199" s="34"/>
      <c r="C199" s="34"/>
      <c r="D199" s="34"/>
      <c r="E199" s="34"/>
      <c r="F199" s="34"/>
    </row>
    <row r="200" spans="1:6" ht="15.75" customHeight="1" x14ac:dyDescent="0.2">
      <c r="A200" s="34"/>
      <c r="B200" s="34"/>
      <c r="C200" s="34"/>
      <c r="D200" s="34"/>
      <c r="E200" s="34"/>
      <c r="F200" s="34"/>
    </row>
    <row r="201" spans="1:6" ht="15.75" customHeight="1" x14ac:dyDescent="0.2">
      <c r="A201" s="34"/>
      <c r="B201" s="34"/>
      <c r="C201" s="34"/>
      <c r="D201" s="34"/>
      <c r="E201" s="34"/>
      <c r="F201" s="34"/>
    </row>
    <row r="202" spans="1:6" ht="15.75" customHeight="1" x14ac:dyDescent="0.2">
      <c r="A202" s="34"/>
      <c r="B202" s="34"/>
      <c r="C202" s="34"/>
      <c r="D202" s="34"/>
      <c r="E202" s="34"/>
      <c r="F202" s="34"/>
    </row>
    <row r="203" spans="1:6" ht="15.75" customHeight="1" x14ac:dyDescent="0.2">
      <c r="A203" s="34"/>
      <c r="B203" s="34"/>
      <c r="C203" s="34"/>
      <c r="D203" s="34"/>
      <c r="E203" s="34"/>
      <c r="F203" s="34"/>
    </row>
    <row r="204" spans="1:6" ht="15.75" customHeight="1" x14ac:dyDescent="0.2">
      <c r="A204" s="34"/>
      <c r="B204" s="34"/>
      <c r="C204" s="34"/>
      <c r="D204" s="34"/>
      <c r="E204" s="34"/>
      <c r="F204" s="34"/>
    </row>
    <row r="205" spans="1:6" ht="15.75" customHeight="1" x14ac:dyDescent="0.2">
      <c r="A205" s="34"/>
      <c r="B205" s="34"/>
      <c r="C205" s="34"/>
      <c r="D205" s="34"/>
      <c r="E205" s="34"/>
      <c r="F205" s="34"/>
    </row>
    <row r="206" spans="1:6" ht="15.75" customHeight="1" x14ac:dyDescent="0.2">
      <c r="A206" s="34"/>
      <c r="B206" s="34"/>
      <c r="C206" s="34"/>
      <c r="D206" s="34"/>
      <c r="E206" s="34"/>
      <c r="F206" s="34"/>
    </row>
    <row r="207" spans="1:6" ht="15.75" customHeight="1" x14ac:dyDescent="0.2">
      <c r="A207" s="34"/>
      <c r="B207" s="34"/>
      <c r="C207" s="34"/>
      <c r="D207" s="34"/>
      <c r="E207" s="34"/>
      <c r="F207" s="34"/>
    </row>
    <row r="208" spans="1:6" ht="15.75" customHeight="1" x14ac:dyDescent="0.2">
      <c r="A208" s="34"/>
      <c r="B208" s="34"/>
      <c r="C208" s="34"/>
      <c r="D208" s="34"/>
      <c r="E208" s="34"/>
      <c r="F208" s="34"/>
    </row>
    <row r="209" spans="1:6" ht="15.75" customHeight="1" x14ac:dyDescent="0.2">
      <c r="A209" s="34"/>
      <c r="B209" s="34"/>
      <c r="C209" s="34"/>
      <c r="D209" s="34"/>
      <c r="E209" s="34"/>
      <c r="F209" s="34"/>
    </row>
    <row r="210" spans="1:6" ht="15.75" customHeight="1" x14ac:dyDescent="0.2">
      <c r="A210" s="34"/>
      <c r="B210" s="34"/>
      <c r="C210" s="34"/>
      <c r="D210" s="34"/>
      <c r="E210" s="34"/>
      <c r="F210" s="34"/>
    </row>
    <row r="211" spans="1:6" ht="15.75" customHeight="1" x14ac:dyDescent="0.2">
      <c r="A211" s="34"/>
      <c r="B211" s="34"/>
      <c r="C211" s="34"/>
      <c r="D211" s="34"/>
      <c r="E211" s="34"/>
      <c r="F211" s="34"/>
    </row>
    <row r="212" spans="1:6" ht="15.75" customHeight="1" x14ac:dyDescent="0.2">
      <c r="A212" s="34"/>
      <c r="B212" s="34"/>
      <c r="C212" s="34"/>
      <c r="D212" s="34"/>
      <c r="E212" s="34"/>
      <c r="F212" s="34"/>
    </row>
    <row r="213" spans="1:6" ht="15.75" customHeight="1" x14ac:dyDescent="0.2">
      <c r="A213" s="34"/>
      <c r="B213" s="34"/>
      <c r="C213" s="34"/>
      <c r="D213" s="34"/>
      <c r="E213" s="34"/>
      <c r="F213" s="34"/>
    </row>
    <row r="214" spans="1:6" ht="15.75" customHeight="1" x14ac:dyDescent="0.2">
      <c r="A214" s="34"/>
      <c r="B214" s="34"/>
      <c r="C214" s="34"/>
      <c r="D214" s="34"/>
      <c r="E214" s="34"/>
      <c r="F214" s="34"/>
    </row>
    <row r="215" spans="1:6" ht="15.75" customHeight="1" x14ac:dyDescent="0.2">
      <c r="A215" s="34"/>
      <c r="B215" s="34"/>
      <c r="C215" s="34"/>
      <c r="D215" s="34"/>
      <c r="E215" s="34"/>
      <c r="F215" s="34"/>
    </row>
    <row r="216" spans="1:6" ht="15.75" customHeight="1" x14ac:dyDescent="0.2">
      <c r="A216" s="34"/>
      <c r="B216" s="34"/>
      <c r="C216" s="34"/>
      <c r="D216" s="34"/>
      <c r="E216" s="34"/>
      <c r="F216" s="34"/>
    </row>
    <row r="217" spans="1:6" ht="15.75" customHeight="1" x14ac:dyDescent="0.2">
      <c r="A217" s="34"/>
      <c r="B217" s="34"/>
      <c r="C217" s="34"/>
      <c r="D217" s="34"/>
      <c r="E217" s="34"/>
      <c r="F217" s="34"/>
    </row>
    <row r="218" spans="1:6" ht="15.75" customHeight="1" x14ac:dyDescent="0.2">
      <c r="A218" s="34"/>
      <c r="B218" s="34"/>
      <c r="C218" s="34"/>
      <c r="D218" s="34"/>
      <c r="E218" s="34"/>
      <c r="F218" s="34"/>
    </row>
    <row r="219" spans="1:6" ht="15.75" customHeight="1" x14ac:dyDescent="0.2">
      <c r="A219" s="34"/>
      <c r="B219" s="34"/>
      <c r="C219" s="34"/>
      <c r="D219" s="34"/>
      <c r="E219" s="34"/>
      <c r="F219" s="34"/>
    </row>
    <row r="220" spans="1:6" ht="15.75" customHeight="1" x14ac:dyDescent="0.2">
      <c r="A220" s="34"/>
      <c r="B220" s="34"/>
      <c r="C220" s="34"/>
      <c r="D220" s="34"/>
      <c r="E220" s="34"/>
      <c r="F220" s="34"/>
    </row>
    <row r="221" spans="1:6" ht="15.75" customHeight="1" x14ac:dyDescent="0.2">
      <c r="A221" s="34"/>
      <c r="B221" s="34"/>
      <c r="C221" s="34"/>
      <c r="D221" s="34"/>
      <c r="E221" s="34"/>
      <c r="F221" s="34"/>
    </row>
    <row r="222" spans="1:6" ht="15.75" customHeight="1" x14ac:dyDescent="0.2">
      <c r="A222" s="34"/>
      <c r="B222" s="34"/>
      <c r="C222" s="34"/>
      <c r="D222" s="34"/>
      <c r="E222" s="34"/>
      <c r="F222" s="34"/>
    </row>
    <row r="223" spans="1:6" ht="15.75" customHeight="1" x14ac:dyDescent="0.2">
      <c r="A223" s="34"/>
      <c r="B223" s="34"/>
      <c r="C223" s="34"/>
      <c r="D223" s="34"/>
      <c r="E223" s="34"/>
      <c r="F223" s="34"/>
    </row>
    <row r="224" spans="1:6" ht="15.75" customHeight="1" x14ac:dyDescent="0.2">
      <c r="A224" s="34"/>
      <c r="B224" s="34"/>
      <c r="C224" s="34"/>
      <c r="D224" s="34"/>
      <c r="E224" s="34"/>
      <c r="F224" s="34"/>
    </row>
    <row r="225" spans="1:6" ht="15.75" customHeight="1" x14ac:dyDescent="0.2">
      <c r="A225" s="34"/>
      <c r="B225" s="34"/>
      <c r="C225" s="34"/>
      <c r="D225" s="34"/>
      <c r="E225" s="34"/>
      <c r="F225" s="34"/>
    </row>
    <row r="226" spans="1:6" ht="15.75" customHeight="1" x14ac:dyDescent="0.2">
      <c r="A226" s="34"/>
      <c r="B226" s="34"/>
      <c r="C226" s="34"/>
      <c r="D226" s="34"/>
      <c r="E226" s="34"/>
      <c r="F226" s="34"/>
    </row>
    <row r="227" spans="1:6" ht="15.75" customHeight="1" x14ac:dyDescent="0.2">
      <c r="A227" s="34"/>
      <c r="B227" s="34"/>
      <c r="C227" s="34"/>
      <c r="D227" s="34"/>
      <c r="E227" s="34"/>
      <c r="F227" s="34"/>
    </row>
    <row r="228" spans="1:6" ht="15.75" customHeight="1" x14ac:dyDescent="0.2">
      <c r="A228" s="34"/>
      <c r="B228" s="34"/>
      <c r="C228" s="34"/>
      <c r="D228" s="34"/>
      <c r="E228" s="34"/>
      <c r="F228" s="34"/>
    </row>
    <row r="229" spans="1:6" ht="15.75" customHeight="1" x14ac:dyDescent="0.2">
      <c r="A229" s="34"/>
      <c r="B229" s="34"/>
      <c r="C229" s="34"/>
      <c r="D229" s="34"/>
      <c r="E229" s="34"/>
      <c r="F229" s="34"/>
    </row>
    <row r="230" spans="1:6" ht="15.75" customHeight="1" x14ac:dyDescent="0.2">
      <c r="A230" s="34"/>
      <c r="B230" s="34"/>
      <c r="C230" s="34"/>
      <c r="D230" s="34"/>
      <c r="E230" s="34"/>
      <c r="F230" s="34"/>
    </row>
    <row r="231" spans="1:6" ht="15.75" customHeight="1" x14ac:dyDescent="0.2">
      <c r="A231" s="34"/>
      <c r="B231" s="34"/>
      <c r="C231" s="34"/>
      <c r="D231" s="34"/>
      <c r="E231" s="34"/>
      <c r="F231" s="34"/>
    </row>
    <row r="232" spans="1:6" ht="15.75" customHeight="1" x14ac:dyDescent="0.2">
      <c r="A232" s="34"/>
      <c r="B232" s="34"/>
      <c r="C232" s="34"/>
      <c r="D232" s="34"/>
      <c r="E232" s="34"/>
      <c r="F232" s="34"/>
    </row>
    <row r="233" spans="1:6" ht="15.75" customHeight="1" x14ac:dyDescent="0.2">
      <c r="A233" s="34"/>
      <c r="B233" s="34"/>
      <c r="C233" s="34"/>
      <c r="D233" s="34"/>
      <c r="E233" s="34"/>
      <c r="F233" s="34"/>
    </row>
    <row r="234" spans="1:6" ht="15.75" customHeight="1" x14ac:dyDescent="0.2">
      <c r="A234" s="34"/>
      <c r="B234" s="34"/>
      <c r="C234" s="34"/>
      <c r="D234" s="34"/>
      <c r="E234" s="34"/>
      <c r="F234" s="34"/>
    </row>
    <row r="235" spans="1:6" ht="15.75" customHeight="1" x14ac:dyDescent="0.2">
      <c r="A235" s="34"/>
      <c r="B235" s="34"/>
      <c r="C235" s="34"/>
      <c r="D235" s="34"/>
      <c r="E235" s="34"/>
      <c r="F235" s="34"/>
    </row>
    <row r="236" spans="1:6" ht="15.75" customHeight="1" x14ac:dyDescent="0.2">
      <c r="A236" s="34"/>
      <c r="B236" s="34"/>
      <c r="C236" s="34"/>
      <c r="D236" s="34"/>
      <c r="E236" s="34"/>
      <c r="F236" s="34"/>
    </row>
    <row r="237" spans="1:6" ht="15.75" customHeight="1" x14ac:dyDescent="0.2">
      <c r="A237" s="34"/>
      <c r="B237" s="34"/>
      <c r="C237" s="34"/>
      <c r="D237" s="34"/>
      <c r="E237" s="34"/>
      <c r="F237" s="34"/>
    </row>
    <row r="238" spans="1:6" ht="15.75" customHeight="1" x14ac:dyDescent="0.2">
      <c r="A238" s="34"/>
      <c r="B238" s="34"/>
      <c r="C238" s="34"/>
      <c r="D238" s="34"/>
      <c r="E238" s="34"/>
      <c r="F238" s="34"/>
    </row>
    <row r="239" spans="1:6" ht="15.75" customHeight="1" x14ac:dyDescent="0.2">
      <c r="A239" s="34"/>
      <c r="B239" s="34"/>
      <c r="C239" s="34"/>
      <c r="D239" s="34"/>
      <c r="E239" s="34"/>
      <c r="F239" s="34"/>
    </row>
    <row r="240" spans="1:6" ht="15.75" customHeight="1" x14ac:dyDescent="0.2">
      <c r="A240" s="34"/>
      <c r="B240" s="34"/>
      <c r="C240" s="34"/>
      <c r="D240" s="34"/>
      <c r="E240" s="34"/>
      <c r="F240" s="34"/>
    </row>
    <row r="241" spans="1:6" ht="15.75" customHeight="1" x14ac:dyDescent="0.2">
      <c r="A241" s="34"/>
      <c r="B241" s="34"/>
      <c r="C241" s="34"/>
      <c r="D241" s="34"/>
      <c r="E241" s="34"/>
      <c r="F241" s="34"/>
    </row>
    <row r="242" spans="1:6" ht="15.75" customHeight="1" x14ac:dyDescent="0.2">
      <c r="A242" s="34"/>
      <c r="B242" s="34"/>
      <c r="C242" s="34"/>
      <c r="D242" s="34"/>
      <c r="E242" s="34"/>
      <c r="F242" s="34"/>
    </row>
    <row r="243" spans="1:6" ht="15.75" customHeight="1" x14ac:dyDescent="0.2">
      <c r="A243" s="34"/>
      <c r="B243" s="34"/>
      <c r="C243" s="34"/>
      <c r="D243" s="34"/>
      <c r="E243" s="34"/>
      <c r="F243" s="34"/>
    </row>
    <row r="244" spans="1:6" ht="15.75" customHeight="1" x14ac:dyDescent="0.2">
      <c r="A244" s="34"/>
      <c r="B244" s="34"/>
      <c r="C244" s="34"/>
      <c r="D244" s="34"/>
      <c r="E244" s="34"/>
      <c r="F244" s="34"/>
    </row>
    <row r="245" spans="1:6" ht="15.75" customHeight="1" x14ac:dyDescent="0.2">
      <c r="A245" s="34"/>
      <c r="B245" s="34"/>
      <c r="C245" s="34"/>
      <c r="D245" s="34"/>
      <c r="E245" s="34"/>
      <c r="F245" s="34"/>
    </row>
    <row r="246" spans="1:6" ht="15.75" customHeight="1" x14ac:dyDescent="0.2">
      <c r="A246" s="34"/>
      <c r="B246" s="34"/>
      <c r="C246" s="34"/>
      <c r="D246" s="34"/>
      <c r="E246" s="34"/>
      <c r="F246" s="34"/>
    </row>
    <row r="247" spans="1:6" ht="15.75" customHeight="1" x14ac:dyDescent="0.2">
      <c r="A247" s="34"/>
      <c r="B247" s="34"/>
      <c r="C247" s="34"/>
      <c r="D247" s="34"/>
      <c r="E247" s="34"/>
      <c r="F247" s="34"/>
    </row>
    <row r="248" spans="1:6" ht="15.75" customHeight="1" x14ac:dyDescent="0.2">
      <c r="A248" s="34"/>
      <c r="B248" s="34"/>
      <c r="C248" s="34"/>
      <c r="D248" s="34"/>
      <c r="E248" s="34"/>
      <c r="F248" s="34"/>
    </row>
    <row r="249" spans="1:6" ht="15.75" customHeight="1" x14ac:dyDescent="0.2">
      <c r="A249" s="34"/>
      <c r="B249" s="34"/>
      <c r="C249" s="34"/>
      <c r="D249" s="34"/>
      <c r="E249" s="34"/>
      <c r="F249" s="34"/>
    </row>
    <row r="250" spans="1:6" ht="15.75" customHeight="1" x14ac:dyDescent="0.2">
      <c r="A250" s="34"/>
      <c r="B250" s="34"/>
      <c r="C250" s="34"/>
      <c r="D250" s="34"/>
      <c r="E250" s="34"/>
      <c r="F250" s="34"/>
    </row>
    <row r="251" spans="1:6" ht="15.75" customHeight="1" x14ac:dyDescent="0.2">
      <c r="A251" s="34"/>
      <c r="B251" s="34"/>
      <c r="C251" s="34"/>
      <c r="D251" s="34"/>
      <c r="E251" s="34"/>
      <c r="F251" s="34"/>
    </row>
    <row r="252" spans="1:6" ht="15.75" customHeight="1" x14ac:dyDescent="0.2">
      <c r="A252" s="34"/>
      <c r="B252" s="34"/>
      <c r="C252" s="34"/>
      <c r="D252" s="34"/>
      <c r="E252" s="34"/>
      <c r="F252" s="34"/>
    </row>
    <row r="253" spans="1:6" ht="15.75" customHeight="1" x14ac:dyDescent="0.2">
      <c r="A253" s="34"/>
      <c r="B253" s="34"/>
      <c r="C253" s="34"/>
      <c r="D253" s="34"/>
      <c r="E253" s="34"/>
      <c r="F253" s="34"/>
    </row>
    <row r="254" spans="1:6" ht="15.75" customHeight="1" x14ac:dyDescent="0.2">
      <c r="A254" s="34"/>
      <c r="B254" s="34"/>
      <c r="C254" s="34"/>
      <c r="D254" s="34"/>
      <c r="E254" s="34"/>
      <c r="F254" s="34"/>
    </row>
    <row r="255" spans="1:6" ht="15.75" customHeight="1" x14ac:dyDescent="0.2">
      <c r="A255" s="34"/>
      <c r="B255" s="34"/>
      <c r="C255" s="34"/>
      <c r="D255" s="34"/>
      <c r="E255" s="34"/>
      <c r="F255" s="34"/>
    </row>
    <row r="256" spans="1:6" ht="15.75" customHeight="1" x14ac:dyDescent="0.2">
      <c r="A256" s="34"/>
      <c r="B256" s="34"/>
      <c r="C256" s="34"/>
      <c r="D256" s="34"/>
      <c r="E256" s="34"/>
      <c r="F256" s="34"/>
    </row>
    <row r="257" spans="1:6" ht="15.75" customHeight="1" x14ac:dyDescent="0.2">
      <c r="A257" s="34"/>
      <c r="B257" s="34"/>
      <c r="C257" s="34"/>
      <c r="D257" s="34"/>
      <c r="E257" s="34"/>
      <c r="F257" s="34"/>
    </row>
    <row r="258" spans="1:6" ht="15.75" customHeight="1" x14ac:dyDescent="0.2">
      <c r="A258" s="34"/>
      <c r="B258" s="34"/>
      <c r="C258" s="34"/>
      <c r="D258" s="34"/>
      <c r="E258" s="34"/>
      <c r="F258" s="34"/>
    </row>
    <row r="259" spans="1:6" ht="15.75" customHeight="1" x14ac:dyDescent="0.2">
      <c r="A259" s="34"/>
      <c r="B259" s="34"/>
      <c r="C259" s="34"/>
      <c r="D259" s="34"/>
      <c r="E259" s="34"/>
      <c r="F259" s="34"/>
    </row>
    <row r="260" spans="1:6" ht="15.75" customHeight="1" x14ac:dyDescent="0.2">
      <c r="A260" s="34"/>
      <c r="B260" s="34"/>
      <c r="C260" s="34"/>
      <c r="D260" s="34"/>
      <c r="E260" s="34"/>
      <c r="F260" s="34"/>
    </row>
    <row r="261" spans="1:6" ht="15.75" customHeight="1" x14ac:dyDescent="0.2">
      <c r="A261" s="34"/>
      <c r="B261" s="34"/>
      <c r="C261" s="34"/>
      <c r="D261" s="34"/>
      <c r="E261" s="34"/>
      <c r="F261" s="34"/>
    </row>
    <row r="262" spans="1:6" ht="15.75" customHeight="1" x14ac:dyDescent="0.2">
      <c r="A262" s="34"/>
      <c r="B262" s="34"/>
      <c r="C262" s="34"/>
      <c r="D262" s="34"/>
      <c r="E262" s="34"/>
      <c r="F262" s="34"/>
    </row>
    <row r="263" spans="1:6" ht="15.75" customHeight="1" x14ac:dyDescent="0.2">
      <c r="A263" s="34"/>
      <c r="B263" s="34"/>
      <c r="C263" s="34"/>
      <c r="D263" s="34"/>
      <c r="E263" s="34"/>
      <c r="F263" s="34"/>
    </row>
    <row r="264" spans="1:6" ht="15.75" customHeight="1" x14ac:dyDescent="0.2">
      <c r="A264" s="34"/>
      <c r="B264" s="34"/>
      <c r="C264" s="34"/>
      <c r="D264" s="34"/>
      <c r="E264" s="34"/>
      <c r="F264" s="34"/>
    </row>
    <row r="265" spans="1:6" ht="15.75" customHeight="1" x14ac:dyDescent="0.2">
      <c r="A265" s="34"/>
      <c r="B265" s="34"/>
      <c r="C265" s="34"/>
      <c r="D265" s="34"/>
      <c r="E265" s="34"/>
      <c r="F265" s="34"/>
    </row>
    <row r="266" spans="1:6" ht="15.75" customHeight="1" x14ac:dyDescent="0.2">
      <c r="A266" s="34"/>
      <c r="B266" s="34"/>
      <c r="C266" s="34"/>
      <c r="D266" s="34"/>
      <c r="E266" s="34"/>
      <c r="F266" s="34"/>
    </row>
    <row r="267" spans="1:6" ht="15.75" customHeight="1" x14ac:dyDescent="0.2">
      <c r="A267" s="34"/>
      <c r="B267" s="34"/>
      <c r="C267" s="34"/>
      <c r="D267" s="34"/>
      <c r="E267" s="34"/>
      <c r="F267" s="34"/>
    </row>
    <row r="268" spans="1:6" ht="15.75" customHeight="1" x14ac:dyDescent="0.2">
      <c r="A268" s="34"/>
      <c r="B268" s="34"/>
      <c r="C268" s="34"/>
      <c r="D268" s="34"/>
      <c r="E268" s="34"/>
      <c r="F268" s="34"/>
    </row>
    <row r="269" spans="1:6" ht="15.75" customHeight="1" x14ac:dyDescent="0.2">
      <c r="A269" s="34"/>
      <c r="B269" s="34"/>
      <c r="C269" s="34"/>
      <c r="D269" s="34"/>
      <c r="E269" s="34"/>
      <c r="F269" s="34"/>
    </row>
    <row r="270" spans="1:6" ht="15.75" customHeight="1" x14ac:dyDescent="0.2">
      <c r="A270" s="34"/>
      <c r="B270" s="34"/>
      <c r="C270" s="34"/>
      <c r="D270" s="34"/>
      <c r="E270" s="34"/>
      <c r="F270" s="34"/>
    </row>
    <row r="271" spans="1:6" ht="15.75" customHeight="1" x14ac:dyDescent="0.2">
      <c r="A271" s="34"/>
      <c r="B271" s="34"/>
      <c r="C271" s="34"/>
      <c r="D271" s="34"/>
      <c r="E271" s="34"/>
      <c r="F271" s="34"/>
    </row>
    <row r="272" spans="1:6" ht="15.75" customHeight="1" x14ac:dyDescent="0.2">
      <c r="A272" s="34"/>
      <c r="B272" s="34"/>
      <c r="C272" s="34"/>
      <c r="D272" s="34"/>
      <c r="E272" s="34"/>
      <c r="F272" s="34"/>
    </row>
    <row r="273" spans="1:6" ht="15.75" customHeight="1" x14ac:dyDescent="0.2">
      <c r="A273" s="34"/>
      <c r="B273" s="34"/>
      <c r="C273" s="34"/>
      <c r="D273" s="34"/>
      <c r="E273" s="34"/>
      <c r="F273" s="34"/>
    </row>
    <row r="274" spans="1:6" ht="15.75" customHeight="1" x14ac:dyDescent="0.2">
      <c r="A274" s="34"/>
      <c r="B274" s="34"/>
      <c r="C274" s="34"/>
      <c r="D274" s="34"/>
      <c r="E274" s="34"/>
      <c r="F274" s="34"/>
    </row>
    <row r="275" spans="1:6" ht="15.75" customHeight="1" x14ac:dyDescent="0.2">
      <c r="A275" s="34"/>
      <c r="B275" s="34"/>
      <c r="C275" s="34"/>
      <c r="D275" s="34"/>
      <c r="E275" s="34"/>
      <c r="F275" s="34"/>
    </row>
    <row r="276" spans="1:6" ht="15.75" customHeight="1" x14ac:dyDescent="0.2">
      <c r="A276" s="34"/>
      <c r="B276" s="34"/>
      <c r="C276" s="34"/>
      <c r="D276" s="34"/>
      <c r="E276" s="34"/>
      <c r="F276" s="34"/>
    </row>
    <row r="277" spans="1:6" ht="15.75" customHeight="1" x14ac:dyDescent="0.2">
      <c r="A277" s="34"/>
      <c r="B277" s="34"/>
      <c r="C277" s="34"/>
      <c r="D277" s="34"/>
      <c r="E277" s="34"/>
      <c r="F277" s="34"/>
    </row>
    <row r="278" spans="1:6" ht="15.75" customHeight="1" x14ac:dyDescent="0.2">
      <c r="A278" s="34"/>
      <c r="B278" s="34"/>
      <c r="C278" s="34"/>
      <c r="D278" s="34"/>
      <c r="E278" s="34"/>
      <c r="F278" s="34"/>
    </row>
    <row r="279" spans="1:6" ht="15.75" customHeight="1" x14ac:dyDescent="0.2">
      <c r="A279" s="34"/>
      <c r="B279" s="34"/>
      <c r="C279" s="34"/>
      <c r="D279" s="34"/>
      <c r="E279" s="34"/>
      <c r="F279" s="34"/>
    </row>
    <row r="280" spans="1:6" ht="15.75" customHeight="1" x14ac:dyDescent="0.2">
      <c r="A280" s="34"/>
      <c r="B280" s="34"/>
      <c r="C280" s="34"/>
      <c r="D280" s="34"/>
      <c r="E280" s="34"/>
      <c r="F280" s="34"/>
    </row>
    <row r="281" spans="1:6" ht="15.75" customHeight="1" x14ac:dyDescent="0.2">
      <c r="A281" s="34"/>
      <c r="B281" s="34"/>
      <c r="C281" s="34"/>
      <c r="D281" s="34"/>
      <c r="E281" s="34"/>
      <c r="F281" s="34"/>
    </row>
    <row r="282" spans="1:6" ht="15.75" customHeight="1" x14ac:dyDescent="0.2">
      <c r="A282" s="34"/>
      <c r="B282" s="34"/>
      <c r="C282" s="34"/>
      <c r="D282" s="34"/>
      <c r="E282" s="34"/>
      <c r="F282" s="34"/>
    </row>
    <row r="283" spans="1:6" ht="15.75" customHeight="1" x14ac:dyDescent="0.2">
      <c r="A283" s="34"/>
      <c r="B283" s="34"/>
      <c r="C283" s="34"/>
      <c r="D283" s="34"/>
      <c r="E283" s="34"/>
      <c r="F283" s="34"/>
    </row>
    <row r="284" spans="1:6" ht="15.75" customHeight="1" x14ac:dyDescent="0.2">
      <c r="A284" s="34"/>
      <c r="B284" s="34"/>
      <c r="C284" s="34"/>
      <c r="D284" s="34"/>
      <c r="E284" s="34"/>
      <c r="F284" s="34"/>
    </row>
    <row r="285" spans="1:6" ht="15.75" customHeight="1" x14ac:dyDescent="0.2">
      <c r="A285" s="34"/>
      <c r="B285" s="34"/>
      <c r="C285" s="34"/>
      <c r="D285" s="34"/>
      <c r="E285" s="34"/>
      <c r="F285" s="34"/>
    </row>
    <row r="286" spans="1:6" ht="15.75" customHeight="1" x14ac:dyDescent="0.2">
      <c r="A286" s="34"/>
      <c r="B286" s="34"/>
      <c r="C286" s="34"/>
      <c r="D286" s="34"/>
      <c r="E286" s="34"/>
      <c r="F286" s="34"/>
    </row>
    <row r="287" spans="1:6" ht="15.75" customHeight="1" x14ac:dyDescent="0.2">
      <c r="A287" s="34"/>
      <c r="B287" s="34"/>
      <c r="C287" s="34"/>
      <c r="D287" s="34"/>
      <c r="E287" s="34"/>
      <c r="F287" s="34"/>
    </row>
    <row r="288" spans="1:6" ht="15.75" customHeight="1" x14ac:dyDescent="0.2">
      <c r="A288" s="34"/>
      <c r="B288" s="34"/>
      <c r="C288" s="34"/>
      <c r="D288" s="34"/>
      <c r="E288" s="34"/>
      <c r="F288" s="34"/>
    </row>
    <row r="289" spans="1:6" ht="15.75" customHeight="1" x14ac:dyDescent="0.2">
      <c r="A289" s="34"/>
      <c r="B289" s="34"/>
      <c r="C289" s="34"/>
      <c r="D289" s="34"/>
      <c r="E289" s="34"/>
      <c r="F289" s="34"/>
    </row>
    <row r="290" spans="1:6" ht="15.75" customHeight="1" x14ac:dyDescent="0.2">
      <c r="A290" s="34"/>
      <c r="B290" s="34"/>
      <c r="C290" s="34"/>
      <c r="D290" s="34"/>
      <c r="E290" s="34"/>
      <c r="F290" s="34"/>
    </row>
    <row r="291" spans="1:6" ht="15.75" customHeight="1" x14ac:dyDescent="0.2">
      <c r="A291" s="34"/>
      <c r="B291" s="34"/>
      <c r="C291" s="34"/>
      <c r="D291" s="34"/>
      <c r="E291" s="34"/>
      <c r="F291" s="34"/>
    </row>
    <row r="292" spans="1:6" ht="15.75" customHeight="1" x14ac:dyDescent="0.2">
      <c r="A292" s="34"/>
      <c r="B292" s="34"/>
      <c r="C292" s="34"/>
      <c r="D292" s="34"/>
      <c r="E292" s="34"/>
      <c r="F292" s="34"/>
    </row>
    <row r="293" spans="1:6" ht="15.75" customHeight="1" x14ac:dyDescent="0.2">
      <c r="A293" s="34"/>
      <c r="B293" s="34"/>
      <c r="C293" s="34"/>
      <c r="D293" s="34"/>
      <c r="E293" s="34"/>
      <c r="F293" s="34"/>
    </row>
    <row r="294" spans="1:6" ht="15.75" customHeight="1" x14ac:dyDescent="0.2">
      <c r="A294" s="34"/>
      <c r="B294" s="34"/>
      <c r="C294" s="34"/>
      <c r="D294" s="34"/>
      <c r="E294" s="34"/>
      <c r="F294" s="34"/>
    </row>
    <row r="295" spans="1:6" ht="15.75" customHeight="1" x14ac:dyDescent="0.2">
      <c r="A295" s="34"/>
      <c r="B295" s="34"/>
      <c r="C295" s="34"/>
      <c r="D295" s="34"/>
      <c r="E295" s="34"/>
      <c r="F295" s="34"/>
    </row>
    <row r="296" spans="1:6" ht="15.75" customHeight="1" x14ac:dyDescent="0.2">
      <c r="A296" s="34"/>
      <c r="B296" s="34"/>
      <c r="C296" s="34"/>
      <c r="D296" s="34"/>
      <c r="E296" s="34"/>
      <c r="F296" s="34"/>
    </row>
    <row r="297" spans="1:6" ht="15.75" customHeight="1" x14ac:dyDescent="0.2">
      <c r="A297" s="34"/>
      <c r="B297" s="34"/>
      <c r="C297" s="34"/>
      <c r="D297" s="34"/>
      <c r="E297" s="34"/>
      <c r="F297" s="34"/>
    </row>
    <row r="298" spans="1:6" ht="15.75" customHeight="1" x14ac:dyDescent="0.2">
      <c r="A298" s="34"/>
      <c r="B298" s="34"/>
      <c r="C298" s="34"/>
      <c r="D298" s="34"/>
      <c r="E298" s="34"/>
      <c r="F298" s="34"/>
    </row>
    <row r="299" spans="1:6" ht="15.75" customHeight="1" x14ac:dyDescent="0.2">
      <c r="A299" s="34"/>
      <c r="B299" s="34"/>
      <c r="C299" s="34"/>
      <c r="D299" s="34"/>
      <c r="E299" s="34"/>
      <c r="F299" s="34"/>
    </row>
    <row r="300" spans="1:6" ht="15.75" customHeight="1" x14ac:dyDescent="0.2">
      <c r="A300" s="34"/>
      <c r="B300" s="34"/>
      <c r="C300" s="34"/>
      <c r="D300" s="34"/>
      <c r="E300" s="34"/>
      <c r="F300" s="34"/>
    </row>
    <row r="301" spans="1:6" ht="15.75" customHeight="1" x14ac:dyDescent="0.2">
      <c r="A301" s="34"/>
      <c r="B301" s="34"/>
      <c r="C301" s="34"/>
      <c r="D301" s="34"/>
      <c r="E301" s="34"/>
      <c r="F301" s="34"/>
    </row>
    <row r="302" spans="1:6" ht="15.75" customHeight="1" x14ac:dyDescent="0.2">
      <c r="A302" s="34"/>
      <c r="B302" s="34"/>
      <c r="C302" s="34"/>
      <c r="D302" s="34"/>
      <c r="E302" s="34"/>
      <c r="F302" s="34"/>
    </row>
    <row r="303" spans="1:6" ht="15.75" customHeight="1" x14ac:dyDescent="0.2">
      <c r="A303" s="34"/>
      <c r="B303" s="34"/>
      <c r="C303" s="34"/>
      <c r="D303" s="34"/>
      <c r="E303" s="34"/>
      <c r="F303" s="34"/>
    </row>
    <row r="304" spans="1:6" ht="15.75" customHeight="1" x14ac:dyDescent="0.2">
      <c r="A304" s="34"/>
      <c r="B304" s="34"/>
      <c r="C304" s="34"/>
      <c r="D304" s="34"/>
      <c r="E304" s="34"/>
      <c r="F304" s="34"/>
    </row>
    <row r="305" spans="1:6" ht="15.75" customHeight="1" x14ac:dyDescent="0.2">
      <c r="A305" s="34"/>
      <c r="B305" s="34"/>
      <c r="C305" s="34"/>
      <c r="D305" s="34"/>
      <c r="E305" s="34"/>
      <c r="F305" s="34"/>
    </row>
    <row r="306" spans="1:6" ht="15.75" customHeight="1" x14ac:dyDescent="0.2">
      <c r="A306" s="34"/>
      <c r="B306" s="34"/>
      <c r="C306" s="34"/>
      <c r="D306" s="34"/>
      <c r="E306" s="34"/>
      <c r="F306" s="34"/>
    </row>
    <row r="307" spans="1:6" ht="15.75" customHeight="1" x14ac:dyDescent="0.2">
      <c r="A307" s="34"/>
      <c r="B307" s="34"/>
      <c r="C307" s="34"/>
      <c r="D307" s="34"/>
      <c r="E307" s="34"/>
      <c r="F307" s="34"/>
    </row>
    <row r="308" spans="1:6" ht="15.75" customHeight="1" x14ac:dyDescent="0.2">
      <c r="A308" s="34"/>
      <c r="B308" s="34"/>
      <c r="C308" s="34"/>
      <c r="D308" s="34"/>
      <c r="E308" s="34"/>
      <c r="F308" s="34"/>
    </row>
    <row r="309" spans="1:6" ht="15.75" customHeight="1" x14ac:dyDescent="0.2">
      <c r="A309" s="34"/>
      <c r="B309" s="34"/>
      <c r="C309" s="34"/>
      <c r="D309" s="34"/>
      <c r="E309" s="34"/>
      <c r="F309" s="34"/>
    </row>
    <row r="310" spans="1:6" ht="15.75" customHeight="1" x14ac:dyDescent="0.2">
      <c r="A310" s="34"/>
      <c r="B310" s="34"/>
      <c r="C310" s="34"/>
      <c r="D310" s="34"/>
      <c r="E310" s="34"/>
      <c r="F310" s="34"/>
    </row>
    <row r="311" spans="1:6" ht="15.75" customHeight="1" x14ac:dyDescent="0.2">
      <c r="A311" s="34"/>
      <c r="B311" s="34"/>
      <c r="C311" s="34"/>
      <c r="D311" s="34"/>
      <c r="E311" s="34"/>
      <c r="F311" s="34"/>
    </row>
    <row r="312" spans="1:6" ht="15.75" customHeight="1" x14ac:dyDescent="0.2">
      <c r="A312" s="34"/>
      <c r="B312" s="34"/>
      <c r="C312" s="34"/>
      <c r="D312" s="34"/>
      <c r="E312" s="34"/>
      <c r="F312" s="34"/>
    </row>
    <row r="313" spans="1:6" ht="15.75" customHeight="1" x14ac:dyDescent="0.2">
      <c r="A313" s="34"/>
      <c r="B313" s="34"/>
      <c r="C313" s="34"/>
      <c r="D313" s="34"/>
      <c r="E313" s="34"/>
      <c r="F313" s="34"/>
    </row>
    <row r="314" spans="1:6" ht="15.75" customHeight="1" x14ac:dyDescent="0.2">
      <c r="A314" s="34"/>
      <c r="B314" s="34"/>
      <c r="C314" s="34"/>
      <c r="D314" s="34"/>
      <c r="E314" s="34"/>
      <c r="F314" s="34"/>
    </row>
    <row r="315" spans="1:6" ht="15.75" customHeight="1" x14ac:dyDescent="0.2">
      <c r="A315" s="34"/>
      <c r="B315" s="34"/>
      <c r="C315" s="34"/>
      <c r="D315" s="34"/>
      <c r="E315" s="34"/>
      <c r="F315" s="34"/>
    </row>
    <row r="316" spans="1:6" ht="15.75" customHeight="1" x14ac:dyDescent="0.2">
      <c r="A316" s="34"/>
      <c r="B316" s="34"/>
      <c r="C316" s="34"/>
      <c r="D316" s="34"/>
      <c r="E316" s="34"/>
      <c r="F316" s="34"/>
    </row>
    <row r="317" spans="1:6" ht="15.75" customHeight="1" x14ac:dyDescent="0.2">
      <c r="A317" s="34"/>
      <c r="B317" s="34"/>
      <c r="C317" s="34"/>
      <c r="D317" s="34"/>
      <c r="E317" s="34"/>
      <c r="F317" s="34"/>
    </row>
    <row r="318" spans="1:6" ht="15.75" customHeight="1" x14ac:dyDescent="0.2">
      <c r="A318" s="34"/>
      <c r="B318" s="34"/>
      <c r="C318" s="34"/>
      <c r="D318" s="34"/>
      <c r="E318" s="34"/>
      <c r="F318" s="34"/>
    </row>
    <row r="319" spans="1:6" ht="15.75" customHeight="1" x14ac:dyDescent="0.2">
      <c r="A319" s="34"/>
      <c r="B319" s="34"/>
      <c r="C319" s="34"/>
      <c r="D319" s="34"/>
      <c r="E319" s="34"/>
      <c r="F319" s="34"/>
    </row>
    <row r="320" spans="1:6" ht="15.75" customHeight="1" x14ac:dyDescent="0.2">
      <c r="A320" s="34"/>
      <c r="B320" s="34"/>
      <c r="C320" s="34"/>
      <c r="D320" s="34"/>
      <c r="E320" s="34"/>
      <c r="F320" s="34"/>
    </row>
    <row r="321" spans="1:6" ht="15.75" customHeight="1" x14ac:dyDescent="0.2">
      <c r="A321" s="34"/>
      <c r="B321" s="34"/>
      <c r="C321" s="34"/>
      <c r="D321" s="34"/>
      <c r="E321" s="34"/>
      <c r="F321" s="34"/>
    </row>
    <row r="322" spans="1:6" ht="15.75" customHeight="1" x14ac:dyDescent="0.2">
      <c r="A322" s="34"/>
      <c r="B322" s="34"/>
      <c r="C322" s="34"/>
      <c r="D322" s="34"/>
      <c r="E322" s="34"/>
      <c r="F322" s="34"/>
    </row>
    <row r="323" spans="1:6" ht="15.75" customHeight="1" x14ac:dyDescent="0.2">
      <c r="A323" s="34"/>
      <c r="B323" s="34"/>
      <c r="C323" s="34"/>
      <c r="D323" s="34"/>
      <c r="E323" s="34"/>
      <c r="F323" s="34"/>
    </row>
    <row r="324" spans="1:6" ht="15.75" customHeight="1" x14ac:dyDescent="0.2">
      <c r="A324" s="34"/>
      <c r="B324" s="34"/>
      <c r="C324" s="34"/>
      <c r="D324" s="34"/>
      <c r="E324" s="34"/>
      <c r="F324" s="34"/>
    </row>
    <row r="325" spans="1:6" ht="15.75" customHeight="1" x14ac:dyDescent="0.2">
      <c r="A325" s="34"/>
      <c r="B325" s="34"/>
      <c r="C325" s="34"/>
      <c r="D325" s="34"/>
      <c r="E325" s="34"/>
      <c r="F325" s="34"/>
    </row>
    <row r="326" spans="1:6" ht="15.75" customHeight="1" x14ac:dyDescent="0.2">
      <c r="A326" s="34"/>
      <c r="B326" s="34"/>
      <c r="C326" s="34"/>
      <c r="D326" s="34"/>
      <c r="E326" s="34"/>
      <c r="F326" s="34"/>
    </row>
    <row r="327" spans="1:6" ht="15.75" customHeight="1" x14ac:dyDescent="0.2">
      <c r="A327" s="34"/>
      <c r="B327" s="34"/>
      <c r="C327" s="34"/>
      <c r="D327" s="34"/>
      <c r="E327" s="34"/>
      <c r="F327" s="34"/>
    </row>
    <row r="328" spans="1:6" ht="15.75" customHeight="1" x14ac:dyDescent="0.2">
      <c r="A328" s="34"/>
      <c r="B328" s="34"/>
      <c r="C328" s="34"/>
      <c r="D328" s="34"/>
      <c r="E328" s="34"/>
      <c r="F328" s="34"/>
    </row>
    <row r="329" spans="1:6" ht="15.75" customHeight="1" x14ac:dyDescent="0.2">
      <c r="A329" s="34"/>
      <c r="B329" s="34"/>
      <c r="C329" s="34"/>
      <c r="D329" s="34"/>
      <c r="E329" s="34"/>
      <c r="F329" s="34"/>
    </row>
    <row r="330" spans="1:6" ht="15.75" customHeight="1" x14ac:dyDescent="0.2">
      <c r="A330" s="34"/>
      <c r="B330" s="34"/>
      <c r="C330" s="34"/>
      <c r="D330" s="34"/>
      <c r="E330" s="34"/>
      <c r="F330" s="34"/>
    </row>
    <row r="331" spans="1:6" ht="15.75" customHeight="1" x14ac:dyDescent="0.2">
      <c r="A331" s="34"/>
      <c r="B331" s="34"/>
      <c r="C331" s="34"/>
      <c r="D331" s="34"/>
      <c r="E331" s="34"/>
      <c r="F331" s="34"/>
    </row>
    <row r="332" spans="1:6" ht="15.75" customHeight="1" x14ac:dyDescent="0.2">
      <c r="A332" s="34"/>
      <c r="B332" s="34"/>
      <c r="C332" s="34"/>
      <c r="D332" s="34"/>
      <c r="E332" s="34"/>
      <c r="F332" s="34"/>
    </row>
    <row r="333" spans="1:6" ht="15.75" customHeight="1" x14ac:dyDescent="0.2">
      <c r="A333" s="34"/>
      <c r="B333" s="34"/>
      <c r="C333" s="34"/>
      <c r="D333" s="34"/>
      <c r="E333" s="34"/>
      <c r="F333" s="34"/>
    </row>
    <row r="334" spans="1:6" ht="15.75" customHeight="1" x14ac:dyDescent="0.2">
      <c r="A334" s="34"/>
      <c r="B334" s="34"/>
      <c r="C334" s="34"/>
      <c r="D334" s="34"/>
      <c r="E334" s="34"/>
      <c r="F334" s="34"/>
    </row>
    <row r="335" spans="1:6" ht="15.75" customHeight="1" x14ac:dyDescent="0.2">
      <c r="A335" s="34"/>
      <c r="B335" s="34"/>
      <c r="C335" s="34"/>
      <c r="D335" s="34"/>
      <c r="E335" s="34"/>
      <c r="F335" s="34"/>
    </row>
    <row r="336" spans="1:6" ht="15.75" customHeight="1" x14ac:dyDescent="0.2">
      <c r="A336" s="34"/>
      <c r="B336" s="34"/>
      <c r="C336" s="34"/>
      <c r="D336" s="34"/>
      <c r="E336" s="34"/>
      <c r="F336" s="34"/>
    </row>
    <row r="337" spans="1:6" ht="15.75" customHeight="1" x14ac:dyDescent="0.2">
      <c r="A337" s="34"/>
      <c r="B337" s="34"/>
      <c r="C337" s="34"/>
      <c r="D337" s="34"/>
      <c r="E337" s="34"/>
      <c r="F337" s="34"/>
    </row>
    <row r="338" spans="1:6" ht="15.75" customHeight="1" x14ac:dyDescent="0.2">
      <c r="A338" s="34"/>
      <c r="B338" s="34"/>
      <c r="C338" s="34"/>
      <c r="D338" s="34"/>
      <c r="E338" s="34"/>
      <c r="F338" s="34"/>
    </row>
    <row r="339" spans="1:6" ht="15.75" customHeight="1" x14ac:dyDescent="0.2">
      <c r="A339" s="34"/>
      <c r="B339" s="34"/>
      <c r="C339" s="34"/>
      <c r="D339" s="34"/>
      <c r="E339" s="34"/>
      <c r="F339" s="34"/>
    </row>
    <row r="340" spans="1:6" ht="15.75" customHeight="1" x14ac:dyDescent="0.2">
      <c r="A340" s="34"/>
      <c r="B340" s="34"/>
      <c r="C340" s="34"/>
      <c r="D340" s="34"/>
      <c r="E340" s="34"/>
      <c r="F340" s="34"/>
    </row>
    <row r="341" spans="1:6" ht="15.75" customHeight="1" x14ac:dyDescent="0.2">
      <c r="A341" s="34"/>
      <c r="B341" s="34"/>
      <c r="C341" s="34"/>
      <c r="D341" s="34"/>
      <c r="E341" s="34"/>
      <c r="F341" s="34"/>
    </row>
    <row r="342" spans="1:6" ht="15.75" customHeight="1" x14ac:dyDescent="0.2">
      <c r="A342" s="34"/>
      <c r="B342" s="34"/>
      <c r="C342" s="34"/>
      <c r="D342" s="34"/>
      <c r="E342" s="34"/>
      <c r="F342" s="34"/>
    </row>
    <row r="343" spans="1:6" ht="15.75" customHeight="1" x14ac:dyDescent="0.2">
      <c r="A343" s="34"/>
      <c r="B343" s="34"/>
      <c r="C343" s="34"/>
      <c r="D343" s="34"/>
      <c r="E343" s="34"/>
      <c r="F343" s="34"/>
    </row>
    <row r="344" spans="1:6" ht="15.75" customHeight="1" x14ac:dyDescent="0.2">
      <c r="A344" s="34"/>
      <c r="B344" s="34"/>
      <c r="C344" s="34"/>
      <c r="D344" s="34"/>
      <c r="E344" s="34"/>
      <c r="F344" s="34"/>
    </row>
    <row r="345" spans="1:6" ht="15.75" customHeight="1" x14ac:dyDescent="0.2">
      <c r="A345" s="34"/>
      <c r="B345" s="34"/>
      <c r="C345" s="34"/>
      <c r="D345" s="34"/>
      <c r="E345" s="34"/>
      <c r="F345" s="34"/>
    </row>
    <row r="346" spans="1:6" ht="15.75" customHeight="1" x14ac:dyDescent="0.2">
      <c r="A346" s="34"/>
      <c r="B346" s="34"/>
      <c r="C346" s="34"/>
      <c r="D346" s="34"/>
      <c r="E346" s="34"/>
      <c r="F346" s="34"/>
    </row>
    <row r="347" spans="1:6" ht="15.75" customHeight="1" x14ac:dyDescent="0.2">
      <c r="A347" s="34"/>
      <c r="B347" s="34"/>
      <c r="C347" s="34"/>
      <c r="D347" s="34"/>
      <c r="E347" s="34"/>
      <c r="F347" s="34"/>
    </row>
    <row r="348" spans="1:6" ht="15.75" customHeight="1" x14ac:dyDescent="0.2">
      <c r="A348" s="34"/>
      <c r="B348" s="34"/>
      <c r="C348" s="34"/>
      <c r="D348" s="34"/>
      <c r="E348" s="34"/>
      <c r="F348" s="34"/>
    </row>
    <row r="349" spans="1:6" ht="15.75" customHeight="1" x14ac:dyDescent="0.2">
      <c r="A349" s="34"/>
      <c r="B349" s="34"/>
      <c r="C349" s="34"/>
      <c r="D349" s="34"/>
      <c r="E349" s="34"/>
      <c r="F349" s="34"/>
    </row>
    <row r="350" spans="1:6" ht="15.75" customHeight="1" x14ac:dyDescent="0.2">
      <c r="A350" s="34"/>
      <c r="B350" s="34"/>
      <c r="C350" s="34"/>
      <c r="D350" s="34"/>
      <c r="E350" s="34"/>
      <c r="F350" s="34"/>
    </row>
    <row r="351" spans="1:6" ht="15.75" customHeight="1" x14ac:dyDescent="0.2">
      <c r="A351" s="34"/>
      <c r="B351" s="34"/>
      <c r="C351" s="34"/>
      <c r="D351" s="34"/>
      <c r="E351" s="34"/>
      <c r="F351" s="34"/>
    </row>
    <row r="352" spans="1:6" ht="15.75" customHeight="1" x14ac:dyDescent="0.2">
      <c r="A352" s="34"/>
      <c r="B352" s="34"/>
      <c r="C352" s="34"/>
      <c r="D352" s="34"/>
      <c r="E352" s="34"/>
      <c r="F352" s="34"/>
    </row>
    <row r="353" spans="1:6" ht="15.75" customHeight="1" x14ac:dyDescent="0.2">
      <c r="A353" s="34"/>
      <c r="B353" s="34"/>
      <c r="C353" s="34"/>
      <c r="D353" s="34"/>
      <c r="E353" s="34"/>
      <c r="F353" s="34"/>
    </row>
    <row r="354" spans="1:6" ht="15.75" customHeight="1" x14ac:dyDescent="0.2">
      <c r="A354" s="34"/>
      <c r="B354" s="34"/>
      <c r="C354" s="34"/>
      <c r="D354" s="34"/>
      <c r="E354" s="34"/>
      <c r="F354" s="34"/>
    </row>
    <row r="355" spans="1:6" ht="15.75" customHeight="1" x14ac:dyDescent="0.2">
      <c r="A355" s="34"/>
      <c r="B355" s="34"/>
      <c r="C355" s="34"/>
      <c r="D355" s="34"/>
      <c r="E355" s="34"/>
      <c r="F355" s="34"/>
    </row>
    <row r="356" spans="1:6" ht="15.75" customHeight="1" x14ac:dyDescent="0.2">
      <c r="A356" s="34"/>
      <c r="B356" s="34"/>
      <c r="C356" s="34"/>
      <c r="D356" s="34"/>
      <c r="E356" s="34"/>
      <c r="F356" s="34"/>
    </row>
    <row r="357" spans="1:6" ht="15.75" customHeight="1" x14ac:dyDescent="0.2">
      <c r="A357" s="34"/>
      <c r="B357" s="34"/>
      <c r="C357" s="34"/>
      <c r="D357" s="34"/>
      <c r="E357" s="34"/>
      <c r="F357" s="34"/>
    </row>
    <row r="358" spans="1:6" ht="15.75" customHeight="1" x14ac:dyDescent="0.2">
      <c r="A358" s="34"/>
      <c r="B358" s="34"/>
      <c r="C358" s="34"/>
      <c r="D358" s="34"/>
      <c r="E358" s="34"/>
      <c r="F358" s="34"/>
    </row>
    <row r="359" spans="1:6" ht="15.75" customHeight="1" x14ac:dyDescent="0.2">
      <c r="A359" s="34"/>
      <c r="B359" s="34"/>
      <c r="C359" s="34"/>
      <c r="D359" s="34"/>
      <c r="E359" s="34"/>
      <c r="F359" s="34"/>
    </row>
    <row r="360" spans="1:6" ht="15.75" customHeight="1" x14ac:dyDescent="0.2">
      <c r="A360" s="34"/>
      <c r="B360" s="34"/>
      <c r="C360" s="34"/>
      <c r="D360" s="34"/>
      <c r="E360" s="34"/>
      <c r="F360" s="34"/>
    </row>
    <row r="361" spans="1:6" ht="15.75" customHeight="1" x14ac:dyDescent="0.2">
      <c r="A361" s="34"/>
      <c r="B361" s="34"/>
      <c r="C361" s="34"/>
      <c r="D361" s="34"/>
      <c r="E361" s="34"/>
      <c r="F361" s="34"/>
    </row>
    <row r="362" spans="1:6" ht="15.75" customHeight="1" x14ac:dyDescent="0.2">
      <c r="A362" s="34"/>
      <c r="B362" s="34"/>
      <c r="C362" s="34"/>
      <c r="D362" s="34"/>
      <c r="E362" s="34"/>
      <c r="F362" s="34"/>
    </row>
    <row r="363" spans="1:6" ht="15.75" customHeight="1" x14ac:dyDescent="0.2">
      <c r="A363" s="34"/>
      <c r="B363" s="34"/>
      <c r="C363" s="34"/>
      <c r="D363" s="34"/>
      <c r="E363" s="34"/>
      <c r="F363" s="34"/>
    </row>
    <row r="364" spans="1:6" ht="15.75" customHeight="1" x14ac:dyDescent="0.2">
      <c r="A364" s="34"/>
      <c r="B364" s="34"/>
      <c r="C364" s="34"/>
      <c r="D364" s="34"/>
      <c r="E364" s="34"/>
      <c r="F364" s="34"/>
    </row>
    <row r="365" spans="1:6" ht="15.75" customHeight="1" x14ac:dyDescent="0.2">
      <c r="A365" s="34"/>
      <c r="B365" s="34"/>
      <c r="C365" s="34"/>
      <c r="D365" s="34"/>
      <c r="E365" s="34"/>
      <c r="F365" s="34"/>
    </row>
    <row r="366" spans="1:6" ht="15.75" customHeight="1" x14ac:dyDescent="0.2">
      <c r="A366" s="34"/>
      <c r="B366" s="34"/>
      <c r="C366" s="34"/>
      <c r="D366" s="34"/>
      <c r="E366" s="34"/>
      <c r="F366" s="34"/>
    </row>
    <row r="367" spans="1:6" ht="15.75" customHeight="1" x14ac:dyDescent="0.2">
      <c r="A367" s="34"/>
      <c r="B367" s="34"/>
      <c r="C367" s="34"/>
      <c r="D367" s="34"/>
      <c r="E367" s="34"/>
      <c r="F367" s="34"/>
    </row>
    <row r="368" spans="1:6" ht="15.75" customHeight="1" x14ac:dyDescent="0.2">
      <c r="A368" s="34"/>
      <c r="B368" s="34"/>
      <c r="C368" s="34"/>
      <c r="D368" s="34"/>
      <c r="E368" s="34"/>
      <c r="F368" s="34"/>
    </row>
    <row r="369" spans="1:6" ht="15.75" customHeight="1" x14ac:dyDescent="0.2">
      <c r="A369" s="34"/>
      <c r="B369" s="34"/>
      <c r="C369" s="34"/>
      <c r="D369" s="34"/>
      <c r="E369" s="34"/>
      <c r="F369" s="34"/>
    </row>
    <row r="370" spans="1:6" ht="15.75" customHeight="1" x14ac:dyDescent="0.2">
      <c r="A370" s="34"/>
      <c r="B370" s="34"/>
      <c r="C370" s="34"/>
      <c r="D370" s="34"/>
      <c r="E370" s="34"/>
      <c r="F370" s="34"/>
    </row>
    <row r="371" spans="1:6" ht="15.75" customHeight="1" x14ac:dyDescent="0.2">
      <c r="A371" s="34"/>
      <c r="B371" s="34"/>
      <c r="C371" s="34"/>
      <c r="D371" s="34"/>
      <c r="E371" s="34"/>
      <c r="F371" s="34"/>
    </row>
    <row r="372" spans="1:6" ht="15.75" customHeight="1" x14ac:dyDescent="0.2">
      <c r="A372" s="34"/>
      <c r="B372" s="34"/>
      <c r="C372" s="34"/>
      <c r="D372" s="34"/>
      <c r="E372" s="34"/>
      <c r="F372" s="34"/>
    </row>
    <row r="373" spans="1:6" ht="15.75" customHeight="1" x14ac:dyDescent="0.2">
      <c r="A373" s="34"/>
      <c r="B373" s="34"/>
      <c r="C373" s="34"/>
      <c r="D373" s="34"/>
      <c r="E373" s="34"/>
      <c r="F373" s="34"/>
    </row>
    <row r="374" spans="1:6" ht="15.75" customHeight="1" x14ac:dyDescent="0.2">
      <c r="A374" s="34"/>
      <c r="B374" s="34"/>
      <c r="C374" s="34"/>
      <c r="D374" s="34"/>
      <c r="E374" s="34"/>
      <c r="F374" s="34"/>
    </row>
    <row r="375" spans="1:6" ht="15.75" customHeight="1" x14ac:dyDescent="0.2">
      <c r="A375" s="34"/>
      <c r="B375" s="34"/>
      <c r="C375" s="34"/>
      <c r="D375" s="34"/>
      <c r="E375" s="34"/>
      <c r="F375" s="34"/>
    </row>
    <row r="376" spans="1:6" ht="15.75" customHeight="1" x14ac:dyDescent="0.2">
      <c r="A376" s="34"/>
      <c r="B376" s="34"/>
      <c r="C376" s="34"/>
      <c r="D376" s="34"/>
      <c r="E376" s="34"/>
      <c r="F376" s="34"/>
    </row>
    <row r="377" spans="1:6" ht="15.75" customHeight="1" x14ac:dyDescent="0.2">
      <c r="A377" s="34"/>
      <c r="B377" s="34"/>
      <c r="C377" s="34"/>
      <c r="D377" s="34"/>
      <c r="E377" s="34"/>
      <c r="F377" s="34"/>
    </row>
    <row r="378" spans="1:6" ht="15.75" customHeight="1" x14ac:dyDescent="0.2">
      <c r="A378" s="34"/>
      <c r="B378" s="34"/>
      <c r="C378" s="34"/>
      <c r="D378" s="34"/>
      <c r="E378" s="34"/>
      <c r="F378" s="34"/>
    </row>
    <row r="379" spans="1:6" ht="15.75" customHeight="1" x14ac:dyDescent="0.2">
      <c r="A379" s="34"/>
      <c r="B379" s="34"/>
      <c r="C379" s="34"/>
      <c r="D379" s="34"/>
      <c r="E379" s="34"/>
      <c r="F379" s="34"/>
    </row>
    <row r="380" spans="1:6" ht="15.75" customHeight="1" x14ac:dyDescent="0.2">
      <c r="A380" s="34"/>
      <c r="B380" s="34"/>
      <c r="C380" s="34"/>
      <c r="D380" s="34"/>
      <c r="E380" s="34"/>
      <c r="F380" s="34"/>
    </row>
    <row r="381" spans="1:6" ht="15.75" customHeight="1" x14ac:dyDescent="0.2">
      <c r="A381" s="34"/>
      <c r="B381" s="34"/>
      <c r="C381" s="34"/>
      <c r="D381" s="34"/>
      <c r="E381" s="34"/>
      <c r="F381" s="34"/>
    </row>
    <row r="382" spans="1:6" ht="15.75" customHeight="1" x14ac:dyDescent="0.2">
      <c r="A382" s="34"/>
      <c r="B382" s="34"/>
      <c r="C382" s="34"/>
      <c r="D382" s="34"/>
      <c r="E382" s="34"/>
      <c r="F382" s="34"/>
    </row>
    <row r="383" spans="1:6" ht="15.75" customHeight="1" x14ac:dyDescent="0.2">
      <c r="A383" s="34"/>
      <c r="B383" s="34"/>
      <c r="C383" s="34"/>
      <c r="D383" s="34"/>
      <c r="E383" s="34"/>
      <c r="F383" s="34"/>
    </row>
    <row r="384" spans="1:6" ht="15.75" customHeight="1" x14ac:dyDescent="0.2">
      <c r="A384" s="34"/>
      <c r="B384" s="34"/>
      <c r="C384" s="34"/>
      <c r="D384" s="34"/>
      <c r="E384" s="34"/>
      <c r="F384" s="34"/>
    </row>
    <row r="385" spans="1:6" ht="15.75" customHeight="1" x14ac:dyDescent="0.2">
      <c r="A385" s="34"/>
      <c r="B385" s="34"/>
      <c r="C385" s="34"/>
      <c r="D385" s="34"/>
      <c r="E385" s="34"/>
      <c r="F385" s="34"/>
    </row>
    <row r="386" spans="1:6" ht="15.75" customHeight="1" x14ac:dyDescent="0.2">
      <c r="A386" s="34"/>
      <c r="B386" s="34"/>
      <c r="C386" s="34"/>
      <c r="D386" s="34"/>
      <c r="E386" s="34"/>
      <c r="F386" s="34"/>
    </row>
    <row r="387" spans="1:6" ht="15.75" customHeight="1" x14ac:dyDescent="0.2">
      <c r="A387" s="34"/>
      <c r="B387" s="34"/>
      <c r="C387" s="34"/>
      <c r="D387" s="34"/>
      <c r="E387" s="34"/>
      <c r="F387" s="34"/>
    </row>
    <row r="388" spans="1:6" ht="15.75" customHeight="1" x14ac:dyDescent="0.2">
      <c r="A388" s="34"/>
      <c r="B388" s="34"/>
      <c r="C388" s="34"/>
      <c r="D388" s="34"/>
      <c r="E388" s="34"/>
      <c r="F388" s="34"/>
    </row>
    <row r="389" spans="1:6" ht="15.75" customHeight="1" x14ac:dyDescent="0.2">
      <c r="A389" s="34"/>
      <c r="B389" s="34"/>
      <c r="C389" s="34"/>
      <c r="D389" s="34"/>
      <c r="E389" s="34"/>
      <c r="F389" s="34"/>
    </row>
    <row r="390" spans="1:6" ht="15.75" customHeight="1" x14ac:dyDescent="0.2">
      <c r="A390" s="34"/>
      <c r="B390" s="34"/>
      <c r="C390" s="34"/>
      <c r="D390" s="34"/>
      <c r="E390" s="34"/>
      <c r="F390" s="34"/>
    </row>
    <row r="391" spans="1:6" ht="15.75" customHeight="1" x14ac:dyDescent="0.2">
      <c r="A391" s="34"/>
      <c r="B391" s="34"/>
      <c r="C391" s="34"/>
      <c r="D391" s="34"/>
      <c r="E391" s="34"/>
      <c r="F391" s="34"/>
    </row>
    <row r="392" spans="1:6" ht="15.75" customHeight="1" x14ac:dyDescent="0.2">
      <c r="A392" s="34"/>
      <c r="B392" s="34"/>
      <c r="C392" s="34"/>
      <c r="D392" s="34"/>
      <c r="E392" s="34"/>
      <c r="F392" s="34"/>
    </row>
    <row r="393" spans="1:6" ht="15.75" customHeight="1" x14ac:dyDescent="0.2">
      <c r="A393" s="34"/>
      <c r="B393" s="34"/>
      <c r="C393" s="34"/>
      <c r="D393" s="34"/>
      <c r="E393" s="34"/>
      <c r="F393" s="34"/>
    </row>
    <row r="394" spans="1:6" ht="15.75" customHeight="1" x14ac:dyDescent="0.2">
      <c r="A394" s="34"/>
      <c r="B394" s="34"/>
      <c r="C394" s="34"/>
      <c r="D394" s="34"/>
      <c r="E394" s="34"/>
      <c r="F394" s="34"/>
    </row>
    <row r="395" spans="1:6" ht="15.75" customHeight="1" x14ac:dyDescent="0.2">
      <c r="A395" s="34"/>
      <c r="B395" s="34"/>
      <c r="C395" s="34"/>
      <c r="D395" s="34"/>
      <c r="E395" s="34"/>
      <c r="F395" s="34"/>
    </row>
    <row r="396" spans="1:6" ht="15.75" customHeight="1" x14ac:dyDescent="0.2">
      <c r="A396" s="34"/>
      <c r="B396" s="34"/>
      <c r="C396" s="34"/>
      <c r="D396" s="34"/>
      <c r="E396" s="34"/>
      <c r="F396" s="34"/>
    </row>
    <row r="397" spans="1:6" ht="15.75" customHeight="1" x14ac:dyDescent="0.2">
      <c r="A397" s="34"/>
      <c r="B397" s="34"/>
      <c r="C397" s="34"/>
      <c r="D397" s="34"/>
      <c r="E397" s="34"/>
      <c r="F397" s="34"/>
    </row>
    <row r="398" spans="1:6" ht="15.75" customHeight="1" x14ac:dyDescent="0.2">
      <c r="A398" s="34"/>
      <c r="B398" s="34"/>
      <c r="C398" s="34"/>
      <c r="D398" s="34"/>
      <c r="E398" s="34"/>
      <c r="F398" s="34"/>
    </row>
    <row r="399" spans="1:6" ht="15.75" customHeight="1" x14ac:dyDescent="0.2">
      <c r="A399" s="34"/>
      <c r="B399" s="34"/>
      <c r="C399" s="34"/>
      <c r="D399" s="34"/>
      <c r="E399" s="34"/>
      <c r="F399" s="34"/>
    </row>
    <row r="400" spans="1:6" ht="15.75" customHeight="1" x14ac:dyDescent="0.2">
      <c r="A400" s="34"/>
      <c r="B400" s="34"/>
      <c r="C400" s="34"/>
      <c r="D400" s="34"/>
      <c r="E400" s="34"/>
      <c r="F400" s="34"/>
    </row>
    <row r="401" spans="1:6" ht="15.75" customHeight="1" x14ac:dyDescent="0.2">
      <c r="A401" s="34"/>
      <c r="B401" s="34"/>
      <c r="C401" s="34"/>
      <c r="D401" s="34"/>
      <c r="E401" s="34"/>
      <c r="F401" s="34"/>
    </row>
    <row r="402" spans="1:6" ht="15.75" customHeight="1" x14ac:dyDescent="0.2">
      <c r="A402" s="34"/>
      <c r="B402" s="34"/>
      <c r="C402" s="34"/>
      <c r="D402" s="34"/>
      <c r="E402" s="34"/>
      <c r="F402" s="34"/>
    </row>
    <row r="403" spans="1:6" ht="15.75" customHeight="1" x14ac:dyDescent="0.2">
      <c r="A403" s="34"/>
      <c r="B403" s="34"/>
      <c r="C403" s="34"/>
      <c r="D403" s="34"/>
      <c r="E403" s="34"/>
      <c r="F403" s="34"/>
    </row>
    <row r="404" spans="1:6" ht="15.75" customHeight="1" x14ac:dyDescent="0.2">
      <c r="A404" s="34"/>
      <c r="B404" s="34"/>
      <c r="C404" s="34"/>
      <c r="D404" s="34"/>
      <c r="E404" s="34"/>
      <c r="F404" s="34"/>
    </row>
    <row r="405" spans="1:6" ht="15.75" customHeight="1" x14ac:dyDescent="0.2">
      <c r="A405" s="34"/>
      <c r="B405" s="34"/>
      <c r="C405" s="34"/>
      <c r="D405" s="34"/>
      <c r="E405" s="34"/>
      <c r="F405" s="34"/>
    </row>
    <row r="406" spans="1:6" ht="15.75" customHeight="1" x14ac:dyDescent="0.2">
      <c r="A406" s="34"/>
      <c r="B406" s="34"/>
      <c r="C406" s="34"/>
      <c r="D406" s="34"/>
      <c r="E406" s="34"/>
      <c r="F406" s="34"/>
    </row>
    <row r="407" spans="1:6" ht="15.75" customHeight="1" x14ac:dyDescent="0.2">
      <c r="A407" s="34"/>
      <c r="B407" s="34"/>
      <c r="C407" s="34"/>
      <c r="D407" s="34"/>
      <c r="E407" s="34"/>
      <c r="F407" s="34"/>
    </row>
    <row r="408" spans="1:6" ht="15.75" customHeight="1" x14ac:dyDescent="0.2">
      <c r="A408" s="34"/>
      <c r="B408" s="34"/>
      <c r="C408" s="34"/>
      <c r="D408" s="34"/>
      <c r="E408" s="34"/>
      <c r="F408" s="34"/>
    </row>
    <row r="409" spans="1:6" ht="15.75" customHeight="1" x14ac:dyDescent="0.2">
      <c r="A409" s="34"/>
      <c r="B409" s="34"/>
      <c r="C409" s="34"/>
      <c r="D409" s="34"/>
      <c r="E409" s="34"/>
      <c r="F409" s="34"/>
    </row>
    <row r="410" spans="1:6" ht="15.75" customHeight="1" x14ac:dyDescent="0.2">
      <c r="A410" s="34"/>
      <c r="B410" s="34"/>
      <c r="C410" s="34"/>
      <c r="D410" s="34"/>
      <c r="E410" s="34"/>
      <c r="F410" s="34"/>
    </row>
    <row r="411" spans="1:6" ht="15.75" customHeight="1" x14ac:dyDescent="0.2">
      <c r="A411" s="34"/>
      <c r="B411" s="34"/>
      <c r="C411" s="34"/>
      <c r="D411" s="34"/>
      <c r="E411" s="34"/>
      <c r="F411" s="34"/>
    </row>
    <row r="412" spans="1:6" ht="15.75" customHeight="1" x14ac:dyDescent="0.2">
      <c r="A412" s="34"/>
      <c r="B412" s="34"/>
      <c r="C412" s="34"/>
      <c r="D412" s="34"/>
      <c r="E412" s="34"/>
      <c r="F412" s="34"/>
    </row>
    <row r="413" spans="1:6" ht="15.75" customHeight="1" x14ac:dyDescent="0.2">
      <c r="A413" s="34"/>
      <c r="B413" s="34"/>
      <c r="C413" s="34"/>
      <c r="D413" s="34"/>
      <c r="E413" s="34"/>
      <c r="F413" s="34"/>
    </row>
    <row r="414" spans="1:6" ht="15.75" customHeight="1" x14ac:dyDescent="0.2">
      <c r="A414" s="34"/>
      <c r="B414" s="34"/>
      <c r="C414" s="34"/>
      <c r="D414" s="34"/>
      <c r="E414" s="34"/>
      <c r="F414" s="34"/>
    </row>
    <row r="415" spans="1:6" ht="15.75" customHeight="1" x14ac:dyDescent="0.2">
      <c r="A415" s="34"/>
      <c r="B415" s="34"/>
      <c r="C415" s="34"/>
      <c r="D415" s="34"/>
      <c r="E415" s="34"/>
      <c r="F415" s="34"/>
    </row>
    <row r="416" spans="1:6" ht="15.75" customHeight="1" x14ac:dyDescent="0.2">
      <c r="A416" s="34"/>
      <c r="B416" s="34"/>
      <c r="C416" s="34"/>
      <c r="D416" s="34"/>
      <c r="E416" s="34"/>
      <c r="F416" s="34"/>
    </row>
    <row r="417" spans="1:6" ht="15.75" customHeight="1" x14ac:dyDescent="0.2">
      <c r="A417" s="34"/>
      <c r="B417" s="34"/>
      <c r="C417" s="34"/>
      <c r="D417" s="34"/>
      <c r="E417" s="34"/>
      <c r="F417" s="34"/>
    </row>
    <row r="418" spans="1:6" ht="15.75" customHeight="1" x14ac:dyDescent="0.2">
      <c r="A418" s="34"/>
      <c r="B418" s="34"/>
      <c r="C418" s="34"/>
      <c r="D418" s="34"/>
      <c r="E418" s="34"/>
      <c r="F418" s="34"/>
    </row>
    <row r="419" spans="1:6" ht="15.75" customHeight="1" x14ac:dyDescent="0.2">
      <c r="A419" s="34"/>
      <c r="B419" s="34"/>
      <c r="C419" s="34"/>
      <c r="D419" s="34"/>
      <c r="E419" s="34"/>
      <c r="F419" s="34"/>
    </row>
    <row r="420" spans="1:6" ht="15.75" customHeight="1" x14ac:dyDescent="0.2">
      <c r="A420" s="34"/>
      <c r="B420" s="34"/>
      <c r="C420" s="34"/>
      <c r="D420" s="34"/>
      <c r="E420" s="34"/>
      <c r="F420" s="34"/>
    </row>
    <row r="421" spans="1:6" ht="15.75" customHeight="1" x14ac:dyDescent="0.2">
      <c r="A421" s="34"/>
      <c r="B421" s="34"/>
      <c r="C421" s="34"/>
      <c r="D421" s="34"/>
      <c r="E421" s="34"/>
      <c r="F421" s="34"/>
    </row>
    <row r="422" spans="1:6" ht="15.75" customHeight="1" x14ac:dyDescent="0.2">
      <c r="A422" s="34"/>
      <c r="B422" s="34"/>
      <c r="C422" s="34"/>
      <c r="D422" s="34"/>
      <c r="E422" s="34"/>
      <c r="F422" s="34"/>
    </row>
    <row r="423" spans="1:6" ht="15.75" customHeight="1" x14ac:dyDescent="0.2">
      <c r="A423" s="34"/>
      <c r="B423" s="34"/>
      <c r="C423" s="34"/>
      <c r="D423" s="34"/>
      <c r="E423" s="34"/>
      <c r="F423" s="34"/>
    </row>
    <row r="424" spans="1:6" ht="15.75" customHeight="1" x14ac:dyDescent="0.2">
      <c r="A424" s="34"/>
      <c r="B424" s="34"/>
      <c r="C424" s="34"/>
      <c r="D424" s="34"/>
      <c r="E424" s="34"/>
      <c r="F424" s="34"/>
    </row>
    <row r="425" spans="1:6" ht="15.75" customHeight="1" x14ac:dyDescent="0.2">
      <c r="A425" s="34"/>
      <c r="B425" s="34"/>
      <c r="C425" s="34"/>
      <c r="D425" s="34"/>
      <c r="E425" s="34"/>
      <c r="F425" s="34"/>
    </row>
    <row r="426" spans="1:6" ht="15.75" customHeight="1" x14ac:dyDescent="0.2">
      <c r="A426" s="34"/>
      <c r="B426" s="34"/>
      <c r="C426" s="34"/>
      <c r="D426" s="34"/>
      <c r="E426" s="34"/>
      <c r="F426" s="34"/>
    </row>
    <row r="427" spans="1:6" ht="15.75" customHeight="1" x14ac:dyDescent="0.2">
      <c r="A427" s="34"/>
      <c r="B427" s="34"/>
      <c r="C427" s="34"/>
      <c r="D427" s="34"/>
      <c r="E427" s="34"/>
      <c r="F427" s="34"/>
    </row>
    <row r="428" spans="1:6" ht="15.75" customHeight="1" x14ac:dyDescent="0.2">
      <c r="A428" s="34"/>
      <c r="B428" s="34"/>
      <c r="C428" s="34"/>
      <c r="D428" s="34"/>
      <c r="E428" s="34"/>
      <c r="F428" s="34"/>
    </row>
    <row r="429" spans="1:6" ht="15.75" customHeight="1" x14ac:dyDescent="0.2">
      <c r="A429" s="34"/>
      <c r="B429" s="34"/>
      <c r="C429" s="34"/>
      <c r="D429" s="34"/>
      <c r="E429" s="34"/>
      <c r="F429" s="34"/>
    </row>
    <row r="430" spans="1:6" ht="15.75" customHeight="1" x14ac:dyDescent="0.2">
      <c r="A430" s="34"/>
      <c r="B430" s="34"/>
      <c r="C430" s="34"/>
      <c r="D430" s="34"/>
      <c r="E430" s="34"/>
      <c r="F430" s="34"/>
    </row>
    <row r="431" spans="1:6" ht="15.75" customHeight="1" x14ac:dyDescent="0.2">
      <c r="A431" s="34"/>
      <c r="B431" s="34"/>
      <c r="C431" s="34"/>
      <c r="D431" s="34"/>
      <c r="E431" s="34"/>
      <c r="F431" s="34"/>
    </row>
    <row r="432" spans="1:6" ht="15.75" customHeight="1" x14ac:dyDescent="0.2">
      <c r="A432" s="34"/>
      <c r="B432" s="34"/>
      <c r="C432" s="34"/>
      <c r="D432" s="34"/>
      <c r="E432" s="34"/>
      <c r="F432" s="34"/>
    </row>
    <row r="433" spans="1:6" ht="15.75" customHeight="1" x14ac:dyDescent="0.2">
      <c r="A433" s="34"/>
      <c r="B433" s="34"/>
      <c r="C433" s="34"/>
      <c r="D433" s="34"/>
      <c r="E433" s="34"/>
      <c r="F433" s="34"/>
    </row>
    <row r="434" spans="1:6" ht="15.75" customHeight="1" x14ac:dyDescent="0.2">
      <c r="A434" s="34"/>
      <c r="B434" s="34"/>
      <c r="C434" s="34"/>
      <c r="D434" s="34"/>
      <c r="E434" s="34"/>
      <c r="F434" s="34"/>
    </row>
    <row r="435" spans="1:6" ht="15.75" customHeight="1" x14ac:dyDescent="0.2">
      <c r="A435" s="34"/>
      <c r="B435" s="34"/>
      <c r="C435" s="34"/>
      <c r="D435" s="34"/>
      <c r="E435" s="34"/>
      <c r="F435" s="34"/>
    </row>
    <row r="436" spans="1:6" ht="15.75" customHeight="1" x14ac:dyDescent="0.2">
      <c r="A436" s="34"/>
      <c r="B436" s="34"/>
      <c r="C436" s="34"/>
      <c r="D436" s="34"/>
      <c r="E436" s="34"/>
      <c r="F436" s="34"/>
    </row>
    <row r="437" spans="1:6" ht="15.75" customHeight="1" x14ac:dyDescent="0.2">
      <c r="A437" s="34"/>
      <c r="B437" s="34"/>
      <c r="C437" s="34"/>
      <c r="D437" s="34"/>
      <c r="E437" s="34"/>
      <c r="F437" s="34"/>
    </row>
    <row r="438" spans="1:6" ht="15.75" customHeight="1" x14ac:dyDescent="0.2">
      <c r="A438" s="34"/>
      <c r="B438" s="34"/>
      <c r="C438" s="34"/>
      <c r="D438" s="34"/>
      <c r="E438" s="34"/>
      <c r="F438" s="34"/>
    </row>
    <row r="439" spans="1:6" ht="15.75" customHeight="1" x14ac:dyDescent="0.2">
      <c r="A439" s="34"/>
      <c r="B439" s="34"/>
      <c r="C439" s="34"/>
      <c r="D439" s="34"/>
      <c r="E439" s="34"/>
      <c r="F439" s="34"/>
    </row>
    <row r="440" spans="1:6" ht="15.75" customHeight="1" x14ac:dyDescent="0.2">
      <c r="A440" s="34"/>
      <c r="B440" s="34"/>
      <c r="C440" s="34"/>
      <c r="D440" s="34"/>
      <c r="E440" s="34"/>
      <c r="F440" s="34"/>
    </row>
    <row r="441" spans="1:6" ht="15.75" customHeight="1" x14ac:dyDescent="0.2">
      <c r="A441" s="34"/>
      <c r="B441" s="34"/>
      <c r="C441" s="34"/>
      <c r="D441" s="34"/>
      <c r="E441" s="34"/>
      <c r="F441" s="34"/>
    </row>
    <row r="442" spans="1:6" ht="15.75" customHeight="1" x14ac:dyDescent="0.2">
      <c r="A442" s="34"/>
      <c r="B442" s="34"/>
      <c r="C442" s="34"/>
      <c r="D442" s="34"/>
      <c r="E442" s="34"/>
      <c r="F442" s="34"/>
    </row>
    <row r="443" spans="1:6" ht="15.75" customHeight="1" x14ac:dyDescent="0.2">
      <c r="A443" s="34"/>
      <c r="B443" s="34"/>
      <c r="C443" s="34"/>
      <c r="D443" s="34"/>
      <c r="E443" s="34"/>
      <c r="F443" s="34"/>
    </row>
    <row r="444" spans="1:6" ht="15.75" customHeight="1" x14ac:dyDescent="0.2">
      <c r="A444" s="34"/>
      <c r="B444" s="34"/>
      <c r="C444" s="34"/>
      <c r="D444" s="34"/>
      <c r="E444" s="34"/>
      <c r="F444" s="34"/>
    </row>
    <row r="445" spans="1:6" ht="15.75" customHeight="1" x14ac:dyDescent="0.2">
      <c r="A445" s="34"/>
      <c r="B445" s="34"/>
      <c r="C445" s="34"/>
      <c r="D445" s="34"/>
      <c r="E445" s="34"/>
      <c r="F445" s="34"/>
    </row>
    <row r="446" spans="1:6" ht="15.75" customHeight="1" x14ac:dyDescent="0.2">
      <c r="A446" s="34"/>
      <c r="B446" s="34"/>
      <c r="C446" s="34"/>
      <c r="D446" s="34"/>
      <c r="E446" s="34"/>
      <c r="F446" s="34"/>
    </row>
    <row r="447" spans="1:6" ht="15.75" customHeight="1" x14ac:dyDescent="0.2">
      <c r="A447" s="34"/>
      <c r="B447" s="34"/>
      <c r="C447" s="34"/>
      <c r="D447" s="34"/>
      <c r="E447" s="34"/>
      <c r="F447" s="34"/>
    </row>
    <row r="448" spans="1:6" ht="15.75" customHeight="1" x14ac:dyDescent="0.2">
      <c r="A448" s="34"/>
      <c r="B448" s="34"/>
      <c r="C448" s="34"/>
      <c r="D448" s="34"/>
      <c r="E448" s="34"/>
      <c r="F448" s="34"/>
    </row>
    <row r="449" spans="1:6" ht="15.75" customHeight="1" x14ac:dyDescent="0.2">
      <c r="A449" s="34"/>
      <c r="B449" s="34"/>
      <c r="C449" s="34"/>
      <c r="D449" s="34"/>
      <c r="E449" s="34"/>
      <c r="F449" s="34"/>
    </row>
    <row r="450" spans="1:6" ht="15.75" customHeight="1" x14ac:dyDescent="0.2">
      <c r="A450" s="34"/>
      <c r="B450" s="34"/>
      <c r="C450" s="34"/>
      <c r="D450" s="34"/>
      <c r="E450" s="34"/>
      <c r="F450" s="34"/>
    </row>
    <row r="451" spans="1:6" ht="15.75" customHeight="1" x14ac:dyDescent="0.2">
      <c r="A451" s="34"/>
      <c r="B451" s="34"/>
      <c r="C451" s="34"/>
      <c r="D451" s="34"/>
      <c r="E451" s="34"/>
      <c r="F451" s="34"/>
    </row>
    <row r="452" spans="1:6" ht="15.75" customHeight="1" x14ac:dyDescent="0.2">
      <c r="A452" s="34"/>
      <c r="B452" s="34"/>
      <c r="C452" s="34"/>
      <c r="D452" s="34"/>
      <c r="E452" s="34"/>
      <c r="F452" s="34"/>
    </row>
    <row r="453" spans="1:6" ht="15.75" customHeight="1" x14ac:dyDescent="0.2">
      <c r="A453" s="34"/>
      <c r="B453" s="34"/>
      <c r="C453" s="34"/>
      <c r="D453" s="34"/>
      <c r="E453" s="34"/>
      <c r="F453" s="34"/>
    </row>
    <row r="454" spans="1:6" ht="15.75" customHeight="1" x14ac:dyDescent="0.2">
      <c r="A454" s="34"/>
      <c r="B454" s="34"/>
      <c r="C454" s="34"/>
      <c r="D454" s="34"/>
      <c r="E454" s="34"/>
      <c r="F454" s="34"/>
    </row>
    <row r="455" spans="1:6" ht="15.75" customHeight="1" x14ac:dyDescent="0.2">
      <c r="A455" s="34"/>
      <c r="B455" s="34"/>
      <c r="C455" s="34"/>
      <c r="D455" s="34"/>
      <c r="E455" s="34"/>
      <c r="F455" s="34"/>
    </row>
    <row r="456" spans="1:6" ht="15.75" customHeight="1" x14ac:dyDescent="0.2">
      <c r="A456" s="34"/>
      <c r="B456" s="34"/>
      <c r="C456" s="34"/>
      <c r="D456" s="34"/>
      <c r="E456" s="34"/>
      <c r="F456" s="34"/>
    </row>
    <row r="457" spans="1:6" ht="15.75" customHeight="1" x14ac:dyDescent="0.2">
      <c r="A457" s="34"/>
      <c r="B457" s="34"/>
      <c r="C457" s="34"/>
      <c r="D457" s="34"/>
      <c r="E457" s="34"/>
      <c r="F457" s="34"/>
    </row>
    <row r="458" spans="1:6" ht="15.75" customHeight="1" x14ac:dyDescent="0.2">
      <c r="A458" s="34"/>
      <c r="B458" s="34"/>
      <c r="C458" s="34"/>
      <c r="D458" s="34"/>
      <c r="E458" s="34"/>
      <c r="F458" s="34"/>
    </row>
    <row r="459" spans="1:6" ht="15.75" customHeight="1" x14ac:dyDescent="0.2">
      <c r="A459" s="34"/>
      <c r="B459" s="34"/>
      <c r="C459" s="34"/>
      <c r="D459" s="34"/>
      <c r="E459" s="34"/>
      <c r="F459" s="34"/>
    </row>
    <row r="460" spans="1:6" ht="15.75" customHeight="1" x14ac:dyDescent="0.2">
      <c r="A460" s="34"/>
      <c r="B460" s="34"/>
      <c r="C460" s="34"/>
      <c r="D460" s="34"/>
      <c r="E460" s="34"/>
      <c r="F460" s="34"/>
    </row>
    <row r="461" spans="1:6" ht="15.75" customHeight="1" x14ac:dyDescent="0.2">
      <c r="A461" s="34"/>
      <c r="B461" s="34"/>
      <c r="C461" s="34"/>
      <c r="D461" s="34"/>
      <c r="E461" s="34"/>
      <c r="F461" s="34"/>
    </row>
    <row r="462" spans="1:6" ht="15.75" customHeight="1" x14ac:dyDescent="0.2">
      <c r="A462" s="34"/>
      <c r="B462" s="34"/>
      <c r="C462" s="34"/>
      <c r="D462" s="34"/>
      <c r="E462" s="34"/>
      <c r="F462" s="34"/>
    </row>
    <row r="463" spans="1:6" ht="15.75" customHeight="1" x14ac:dyDescent="0.2">
      <c r="A463" s="34"/>
      <c r="B463" s="34"/>
      <c r="C463" s="34"/>
      <c r="D463" s="34"/>
      <c r="E463" s="34"/>
      <c r="F463" s="34"/>
    </row>
    <row r="464" spans="1:6" ht="15.75" customHeight="1" x14ac:dyDescent="0.2">
      <c r="A464" s="34"/>
      <c r="B464" s="34"/>
      <c r="C464" s="34"/>
      <c r="D464" s="34"/>
      <c r="E464" s="34"/>
      <c r="F464" s="34"/>
    </row>
    <row r="465" spans="1:6" ht="15.75" customHeight="1" x14ac:dyDescent="0.2">
      <c r="A465" s="34"/>
      <c r="B465" s="34"/>
      <c r="C465" s="34"/>
      <c r="D465" s="34"/>
      <c r="E465" s="34"/>
      <c r="F465" s="34"/>
    </row>
    <row r="466" spans="1:6" ht="15.75" customHeight="1" x14ac:dyDescent="0.2">
      <c r="A466" s="34"/>
      <c r="B466" s="34"/>
      <c r="C466" s="34"/>
      <c r="D466" s="34"/>
      <c r="E466" s="34"/>
      <c r="F466" s="34"/>
    </row>
    <row r="467" spans="1:6" ht="15.75" customHeight="1" x14ac:dyDescent="0.2">
      <c r="A467" s="34"/>
      <c r="B467" s="34"/>
      <c r="C467" s="34"/>
      <c r="D467" s="34"/>
      <c r="E467" s="34"/>
      <c r="F467" s="34"/>
    </row>
    <row r="468" spans="1:6" ht="15.75" customHeight="1" x14ac:dyDescent="0.2">
      <c r="A468" s="34"/>
      <c r="B468" s="34"/>
      <c r="C468" s="34"/>
      <c r="D468" s="34"/>
      <c r="E468" s="34"/>
      <c r="F468" s="34"/>
    </row>
    <row r="469" spans="1:6" ht="15.75" customHeight="1" x14ac:dyDescent="0.2">
      <c r="A469" s="34"/>
      <c r="B469" s="34"/>
      <c r="C469" s="34"/>
      <c r="D469" s="34"/>
      <c r="E469" s="34"/>
      <c r="F469" s="34"/>
    </row>
    <row r="470" spans="1:6" ht="15.75" customHeight="1" x14ac:dyDescent="0.2">
      <c r="A470" s="34"/>
      <c r="B470" s="34"/>
      <c r="C470" s="34"/>
      <c r="D470" s="34"/>
      <c r="E470" s="34"/>
      <c r="F470" s="34"/>
    </row>
    <row r="471" spans="1:6" ht="15.75" customHeight="1" x14ac:dyDescent="0.2">
      <c r="A471" s="34"/>
      <c r="B471" s="34"/>
      <c r="C471" s="34"/>
      <c r="D471" s="34"/>
      <c r="E471" s="34"/>
      <c r="F471" s="34"/>
    </row>
    <row r="472" spans="1:6" ht="15.75" customHeight="1" x14ac:dyDescent="0.2">
      <c r="A472" s="34"/>
      <c r="B472" s="34"/>
      <c r="C472" s="34"/>
      <c r="D472" s="34"/>
      <c r="E472" s="34"/>
      <c r="F472" s="34"/>
    </row>
    <row r="473" spans="1:6" ht="15.75" customHeight="1" x14ac:dyDescent="0.2">
      <c r="A473" s="34"/>
      <c r="B473" s="34"/>
      <c r="C473" s="34"/>
      <c r="D473" s="34"/>
      <c r="E473" s="34"/>
      <c r="F473" s="34"/>
    </row>
    <row r="474" spans="1:6" ht="15.75" customHeight="1" x14ac:dyDescent="0.2">
      <c r="A474" s="34"/>
      <c r="B474" s="34"/>
      <c r="C474" s="34"/>
      <c r="D474" s="34"/>
      <c r="E474" s="34"/>
      <c r="F474" s="34"/>
    </row>
    <row r="475" spans="1:6" ht="15.75" customHeight="1" x14ac:dyDescent="0.2">
      <c r="A475" s="34"/>
      <c r="B475" s="34"/>
      <c r="C475" s="34"/>
      <c r="D475" s="34"/>
      <c r="E475" s="34"/>
      <c r="F475" s="34"/>
    </row>
    <row r="476" spans="1:6" ht="15.75" customHeight="1" x14ac:dyDescent="0.2">
      <c r="A476" s="34"/>
      <c r="B476" s="34"/>
      <c r="C476" s="34"/>
      <c r="D476" s="34"/>
      <c r="E476" s="34"/>
      <c r="F476" s="34"/>
    </row>
    <row r="477" spans="1:6" ht="15.75" customHeight="1" x14ac:dyDescent="0.2">
      <c r="A477" s="34"/>
      <c r="B477" s="34"/>
      <c r="C477" s="34"/>
      <c r="D477" s="34"/>
      <c r="E477" s="34"/>
      <c r="F477" s="34"/>
    </row>
    <row r="478" spans="1:6" ht="15.75" customHeight="1" x14ac:dyDescent="0.2">
      <c r="A478" s="34"/>
      <c r="B478" s="34"/>
      <c r="C478" s="34"/>
      <c r="D478" s="34"/>
      <c r="E478" s="34"/>
      <c r="F478" s="34"/>
    </row>
    <row r="479" spans="1:6" ht="15.75" customHeight="1" x14ac:dyDescent="0.2">
      <c r="A479" s="34"/>
      <c r="B479" s="34"/>
      <c r="C479" s="34"/>
      <c r="D479" s="34"/>
      <c r="E479" s="34"/>
      <c r="F479" s="34"/>
    </row>
    <row r="480" spans="1:6" ht="15.75" customHeight="1" x14ac:dyDescent="0.2">
      <c r="A480" s="34"/>
      <c r="B480" s="34"/>
      <c r="C480" s="34"/>
      <c r="D480" s="34"/>
      <c r="E480" s="34"/>
      <c r="F480" s="34"/>
    </row>
    <row r="481" spans="1:6" ht="15.75" customHeight="1" x14ac:dyDescent="0.2">
      <c r="A481" s="34"/>
      <c r="B481" s="34"/>
      <c r="C481" s="34"/>
      <c r="D481" s="34"/>
      <c r="E481" s="34"/>
      <c r="F481" s="34"/>
    </row>
    <row r="482" spans="1:6" ht="15.75" customHeight="1" x14ac:dyDescent="0.2">
      <c r="A482" s="34"/>
      <c r="B482" s="34"/>
      <c r="C482" s="34"/>
      <c r="D482" s="34"/>
      <c r="E482" s="34"/>
      <c r="F482" s="34"/>
    </row>
    <row r="483" spans="1:6" ht="15.75" customHeight="1" x14ac:dyDescent="0.2">
      <c r="A483" s="34"/>
      <c r="B483" s="34"/>
      <c r="C483" s="34"/>
      <c r="D483" s="34"/>
      <c r="E483" s="34"/>
      <c r="F483" s="34"/>
    </row>
    <row r="484" spans="1:6" ht="15.75" customHeight="1" x14ac:dyDescent="0.2">
      <c r="A484" s="34"/>
      <c r="B484" s="34"/>
      <c r="C484" s="34"/>
      <c r="D484" s="34"/>
      <c r="E484" s="34"/>
      <c r="F484" s="34"/>
    </row>
    <row r="485" spans="1:6" ht="15.75" customHeight="1" x14ac:dyDescent="0.2">
      <c r="A485" s="34"/>
      <c r="B485" s="34"/>
      <c r="C485" s="34"/>
      <c r="D485" s="34"/>
      <c r="E485" s="34"/>
      <c r="F485" s="34"/>
    </row>
    <row r="486" spans="1:6" ht="15.75" customHeight="1" x14ac:dyDescent="0.2">
      <c r="A486" s="34"/>
      <c r="B486" s="34"/>
      <c r="C486" s="34"/>
      <c r="D486" s="34"/>
      <c r="E486" s="34"/>
      <c r="F486" s="34"/>
    </row>
    <row r="487" spans="1:6" ht="15.75" customHeight="1" x14ac:dyDescent="0.2">
      <c r="A487" s="34"/>
      <c r="B487" s="34"/>
      <c r="C487" s="34"/>
      <c r="D487" s="34"/>
      <c r="E487" s="34"/>
      <c r="F487" s="34"/>
    </row>
    <row r="488" spans="1:6" ht="15.75" customHeight="1" x14ac:dyDescent="0.2">
      <c r="A488" s="34"/>
      <c r="B488" s="34"/>
      <c r="C488" s="34"/>
      <c r="D488" s="34"/>
      <c r="E488" s="34"/>
      <c r="F488" s="34"/>
    </row>
    <row r="489" spans="1:6" ht="15.75" customHeight="1" x14ac:dyDescent="0.2">
      <c r="A489" s="34"/>
      <c r="B489" s="34"/>
      <c r="C489" s="34"/>
      <c r="D489" s="34"/>
      <c r="E489" s="34"/>
      <c r="F489" s="34"/>
    </row>
    <row r="490" spans="1:6" ht="15.75" customHeight="1" x14ac:dyDescent="0.2">
      <c r="A490" s="34"/>
      <c r="B490" s="34"/>
      <c r="C490" s="34"/>
      <c r="D490" s="34"/>
      <c r="E490" s="34"/>
      <c r="F490" s="34"/>
    </row>
    <row r="491" spans="1:6" ht="15.75" customHeight="1" x14ac:dyDescent="0.2">
      <c r="A491" s="34"/>
      <c r="B491" s="34"/>
      <c r="C491" s="34"/>
      <c r="D491" s="34"/>
      <c r="E491" s="34"/>
      <c r="F491" s="34"/>
    </row>
    <row r="492" spans="1:6" ht="15.75" customHeight="1" x14ac:dyDescent="0.2">
      <c r="A492" s="34"/>
      <c r="B492" s="34"/>
      <c r="C492" s="34"/>
      <c r="D492" s="34"/>
      <c r="E492" s="34"/>
      <c r="F492" s="34"/>
    </row>
    <row r="493" spans="1:6" ht="15.75" customHeight="1" x14ac:dyDescent="0.2">
      <c r="A493" s="34"/>
      <c r="B493" s="34"/>
      <c r="C493" s="34"/>
      <c r="D493" s="34"/>
      <c r="E493" s="34"/>
      <c r="F493" s="34"/>
    </row>
    <row r="494" spans="1:6" ht="15.75" customHeight="1" x14ac:dyDescent="0.2">
      <c r="A494" s="34"/>
      <c r="B494" s="34"/>
      <c r="C494" s="34"/>
      <c r="D494" s="34"/>
      <c r="E494" s="34"/>
      <c r="F494" s="34"/>
    </row>
    <row r="495" spans="1:6" ht="15.75" customHeight="1" x14ac:dyDescent="0.2">
      <c r="A495" s="34"/>
      <c r="B495" s="34"/>
      <c r="C495" s="34"/>
      <c r="D495" s="34"/>
      <c r="E495" s="34"/>
      <c r="F495" s="34"/>
    </row>
    <row r="496" spans="1:6" ht="15.75" customHeight="1" x14ac:dyDescent="0.2">
      <c r="A496" s="34"/>
      <c r="B496" s="34"/>
      <c r="C496" s="34"/>
      <c r="D496" s="34"/>
      <c r="E496" s="34"/>
      <c r="F496" s="34"/>
    </row>
    <row r="497" spans="1:6" ht="15.75" customHeight="1" x14ac:dyDescent="0.2">
      <c r="A497" s="34"/>
      <c r="B497" s="34"/>
      <c r="C497" s="34"/>
      <c r="D497" s="34"/>
      <c r="E497" s="34"/>
      <c r="F497" s="34"/>
    </row>
    <row r="498" spans="1:6" ht="15.75" customHeight="1" x14ac:dyDescent="0.2">
      <c r="A498" s="34"/>
      <c r="B498" s="34"/>
      <c r="C498" s="34"/>
      <c r="D498" s="34"/>
      <c r="E498" s="34"/>
      <c r="F498" s="34"/>
    </row>
    <row r="499" spans="1:6" ht="15.75" customHeight="1" x14ac:dyDescent="0.2">
      <c r="A499" s="34"/>
      <c r="B499" s="34"/>
      <c r="C499" s="34"/>
      <c r="D499" s="34"/>
      <c r="E499" s="34"/>
      <c r="F499" s="34"/>
    </row>
    <row r="500" spans="1:6" ht="15.75" customHeight="1" x14ac:dyDescent="0.2">
      <c r="A500" s="34"/>
      <c r="B500" s="34"/>
      <c r="C500" s="34"/>
      <c r="D500" s="34"/>
      <c r="E500" s="34"/>
      <c r="F500" s="34"/>
    </row>
  </sheetData>
  <mergeCells count="61">
    <mergeCell ref="G6:G7"/>
    <mergeCell ref="G9:G10"/>
    <mergeCell ref="G2:G3"/>
    <mergeCell ref="A2:F3"/>
    <mergeCell ref="A33:B34"/>
    <mergeCell ref="F85:F88"/>
    <mergeCell ref="F89:F93"/>
    <mergeCell ref="F94:F96"/>
    <mergeCell ref="F78:F79"/>
    <mergeCell ref="F80:F83"/>
    <mergeCell ref="F75:F77"/>
    <mergeCell ref="A75:B83"/>
    <mergeCell ref="A84:B84"/>
    <mergeCell ref="A85:B88"/>
    <mergeCell ref="A89:B93"/>
    <mergeCell ref="A73:B74"/>
    <mergeCell ref="F73:F74"/>
    <mergeCell ref="A94:B96"/>
    <mergeCell ref="A72:B72"/>
    <mergeCell ref="A65:B71"/>
    <mergeCell ref="F65:F66"/>
    <mergeCell ref="F68:F69"/>
    <mergeCell ref="A61:B64"/>
    <mergeCell ref="F61:F62"/>
    <mergeCell ref="F63:F64"/>
    <mergeCell ref="A57:B60"/>
    <mergeCell ref="F57:F60"/>
    <mergeCell ref="A53:B56"/>
    <mergeCell ref="F53:F54"/>
    <mergeCell ref="F55:F56"/>
    <mergeCell ref="A51:B52"/>
    <mergeCell ref="A46:B50"/>
    <mergeCell ref="F46:F47"/>
    <mergeCell ref="F48:F49"/>
    <mergeCell ref="A41:B45"/>
    <mergeCell ref="C41:C42"/>
    <mergeCell ref="F41:F42"/>
    <mergeCell ref="F43:F44"/>
    <mergeCell ref="F39:F40"/>
    <mergeCell ref="A37:B40"/>
    <mergeCell ref="F37:F38"/>
    <mergeCell ref="A35:B36"/>
    <mergeCell ref="F33:F34"/>
    <mergeCell ref="A31:B32"/>
    <mergeCell ref="F25:F26"/>
    <mergeCell ref="F27:F29"/>
    <mergeCell ref="A19:B30"/>
    <mergeCell ref="F19:F21"/>
    <mergeCell ref="F23:F24"/>
    <mergeCell ref="A12:B18"/>
    <mergeCell ref="F13:F14"/>
    <mergeCell ref="D16:D17"/>
    <mergeCell ref="F16:F18"/>
    <mergeCell ref="A11:B11"/>
    <mergeCell ref="A4:B4"/>
    <mergeCell ref="A5:B5"/>
    <mergeCell ref="A9:B10"/>
    <mergeCell ref="F9:F10"/>
    <mergeCell ref="A6:B8"/>
    <mergeCell ref="F6:F7"/>
    <mergeCell ref="D7:D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ADULTO MAYOR CRONOGRAMA</vt:lpstr>
      <vt:lpstr>AEROBICOS 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Daniela Zapata</cp:lastModifiedBy>
  <dcterms:created xsi:type="dcterms:W3CDTF">2021-03-17T19:04:29Z</dcterms:created>
  <dcterms:modified xsi:type="dcterms:W3CDTF">2021-06-30T23:47:18Z</dcterms:modified>
</cp:coreProperties>
</file>